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ΕΙΔΙΚΗ ΑΓΩΓΗ 2013_2014 ΟΛΑ" sheetId="1" r:id="rId1"/>
    <sheet name="Φύλλο2" sheetId="2" r:id="rId2"/>
    <sheet name="Φύλλο3" sheetId="3" r:id="rId3"/>
  </sheets>
  <externalReferences>
    <externalReference r:id="rId4"/>
    <externalReference r:id="rId5"/>
  </externalReferences>
  <definedNames>
    <definedName name="_xlnm.Print_Area" localSheetId="0">'ΕΙΔΙΚΗ ΑΓΩΓΗ 2013_2014 ΟΛΑ'!$A:$Q</definedName>
    <definedName name="ΑΔΣΦΣΔ">[1]Δεδομένα!$D$1:$D$2</definedName>
    <definedName name="ΑναπήρωνΠαιδιών">[2]Δεδομένα!$C$1:$C$2</definedName>
    <definedName name="ΔΣΦΣΔ">[1]Δεδομένα!$C$1:$C$2</definedName>
    <definedName name="ΔΣΦΣΔΦ">[1]Δεδομένα!$D$1:$D$2</definedName>
    <definedName name="ΔΦΑΔΣ">[1]Δεδομένα!$C$1:$C$2</definedName>
    <definedName name="ΞΗΓΗΗ">[1]Δεδομένα!$C$1:$C$2</definedName>
    <definedName name="Πολύτεκνοι">[2]Δεδομένα!$D$1:$D$2</definedName>
    <definedName name="ΣΕΦ">[1]Δεδομένα!$C$1:$C$2</definedName>
  </definedNames>
  <calcPr calcId="125725"/>
</workbook>
</file>

<file path=xl/calcChain.xml><?xml version="1.0" encoding="utf-8"?>
<calcChain xmlns="http://schemas.openxmlformats.org/spreadsheetml/2006/main">
  <c r="J30" i="1"/>
  <c r="H30"/>
  <c r="F30"/>
  <c r="J29"/>
  <c r="H29"/>
  <c r="F29"/>
  <c r="J28"/>
  <c r="O28" s="1"/>
  <c r="H28"/>
  <c r="F28"/>
  <c r="J27"/>
  <c r="H27"/>
  <c r="F27"/>
  <c r="J26"/>
  <c r="H26"/>
  <c r="F26"/>
  <c r="J25"/>
  <c r="H25"/>
  <c r="F25"/>
  <c r="J24"/>
  <c r="O24" s="1"/>
  <c r="H24"/>
  <c r="F24"/>
  <c r="J23"/>
  <c r="H23"/>
  <c r="F23"/>
  <c r="J22"/>
  <c r="H22"/>
  <c r="F22"/>
  <c r="J21"/>
  <c r="H21"/>
  <c r="F21"/>
  <c r="J20"/>
  <c r="O20" s="1"/>
  <c r="H20"/>
  <c r="F20"/>
  <c r="J19"/>
  <c r="H19"/>
  <c r="F19"/>
  <c r="J18"/>
  <c r="H18"/>
  <c r="F18"/>
  <c r="J17"/>
  <c r="H17"/>
  <c r="F17"/>
  <c r="J16"/>
  <c r="O16" s="1"/>
  <c r="H16"/>
  <c r="F16"/>
  <c r="J15"/>
  <c r="H15"/>
  <c r="F15"/>
  <c r="J14"/>
  <c r="H14"/>
  <c r="F14"/>
  <c r="J13"/>
  <c r="H13"/>
  <c r="F13"/>
  <c r="J12"/>
  <c r="O12" s="1"/>
  <c r="H12"/>
  <c r="F12"/>
  <c r="J11"/>
  <c r="H11"/>
  <c r="F11"/>
  <c r="J10"/>
  <c r="H10"/>
  <c r="F10"/>
  <c r="J181"/>
  <c r="H181"/>
  <c r="C181"/>
  <c r="J180"/>
  <c r="H180"/>
  <c r="C180"/>
  <c r="J179"/>
  <c r="H179"/>
  <c r="C179"/>
  <c r="L170"/>
  <c r="J170"/>
  <c r="E170"/>
  <c r="L169"/>
  <c r="J169"/>
  <c r="E169"/>
  <c r="L168"/>
  <c r="P168" s="1"/>
  <c r="J168"/>
  <c r="E168"/>
  <c r="L167"/>
  <c r="J167"/>
  <c r="E167"/>
  <c r="L166"/>
  <c r="J166"/>
  <c r="E166"/>
  <c r="L165"/>
  <c r="P165" s="1"/>
  <c r="J165"/>
  <c r="E165"/>
  <c r="L164"/>
  <c r="P164" s="1"/>
  <c r="J164"/>
  <c r="E164"/>
  <c r="L163"/>
  <c r="J163"/>
  <c r="E163"/>
  <c r="L162"/>
  <c r="J162"/>
  <c r="E162"/>
  <c r="L161"/>
  <c r="P161" s="1"/>
  <c r="J161"/>
  <c r="E161"/>
  <c r="N160"/>
  <c r="M160"/>
  <c r="L160"/>
  <c r="J160"/>
  <c r="E160"/>
  <c r="L159"/>
  <c r="J159"/>
  <c r="E159"/>
  <c r="L158"/>
  <c r="M158" s="1"/>
  <c r="N158" s="1"/>
  <c r="P158" s="1"/>
  <c r="J158"/>
  <c r="E158"/>
  <c r="L157"/>
  <c r="J157"/>
  <c r="E157"/>
  <c r="L156"/>
  <c r="J156"/>
  <c r="E156"/>
  <c r="L155"/>
  <c r="J155"/>
  <c r="E155"/>
  <c r="L154"/>
  <c r="P154" s="1"/>
  <c r="J154"/>
  <c r="E154"/>
  <c r="L153"/>
  <c r="J153"/>
  <c r="E153"/>
  <c r="L152"/>
  <c r="J152"/>
  <c r="E152"/>
  <c r="M151"/>
  <c r="N151" s="1"/>
  <c r="L151"/>
  <c r="J151"/>
  <c r="E151"/>
  <c r="L150"/>
  <c r="J150"/>
  <c r="E150"/>
  <c r="L149"/>
  <c r="J149"/>
  <c r="E149"/>
  <c r="L148"/>
  <c r="J148"/>
  <c r="E148"/>
  <c r="L147"/>
  <c r="J147"/>
  <c r="E147"/>
  <c r="L146"/>
  <c r="J146"/>
  <c r="E146"/>
  <c r="E131"/>
  <c r="P131" s="1"/>
  <c r="L122"/>
  <c r="J122"/>
  <c r="E122"/>
  <c r="L121"/>
  <c r="J121"/>
  <c r="E121"/>
  <c r="L120"/>
  <c r="J120"/>
  <c r="E120"/>
  <c r="L119"/>
  <c r="J119"/>
  <c r="E119"/>
  <c r="L118"/>
  <c r="J118"/>
  <c r="E118"/>
  <c r="L117"/>
  <c r="J117"/>
  <c r="E117"/>
  <c r="L109"/>
  <c r="J109"/>
  <c r="E109"/>
  <c r="L108"/>
  <c r="E108"/>
  <c r="L107"/>
  <c r="E107"/>
  <c r="L106"/>
  <c r="J106"/>
  <c r="E106"/>
  <c r="L105"/>
  <c r="E105"/>
  <c r="L104"/>
  <c r="J104"/>
  <c r="E104"/>
  <c r="L103"/>
  <c r="J103"/>
  <c r="E103"/>
  <c r="L96"/>
  <c r="J96"/>
  <c r="E96"/>
  <c r="L92"/>
  <c r="J92"/>
  <c r="E92"/>
  <c r="L91"/>
  <c r="J91"/>
  <c r="E91"/>
  <c r="L90"/>
  <c r="J90"/>
  <c r="E90"/>
  <c r="L89"/>
  <c r="J89"/>
  <c r="E89"/>
  <c r="L88"/>
  <c r="J88"/>
  <c r="E88"/>
  <c r="L87"/>
  <c r="J87"/>
  <c r="E87"/>
  <c r="L86"/>
  <c r="J86"/>
  <c r="E86"/>
  <c r="L85"/>
  <c r="J85"/>
  <c r="E85"/>
  <c r="L84"/>
  <c r="J84"/>
  <c r="E84"/>
  <c r="L76"/>
  <c r="J76"/>
  <c r="E76"/>
  <c r="L75"/>
  <c r="J75"/>
  <c r="E75"/>
  <c r="L74"/>
  <c r="J74"/>
  <c r="E74"/>
  <c r="L65"/>
  <c r="J65"/>
  <c r="E65"/>
  <c r="L64"/>
  <c r="J64"/>
  <c r="E64"/>
  <c r="L63"/>
  <c r="J63"/>
  <c r="E63"/>
  <c r="L62"/>
  <c r="J62"/>
  <c r="E62"/>
  <c r="L61"/>
  <c r="J61"/>
  <c r="E61"/>
  <c r="L60"/>
  <c r="J60"/>
  <c r="E60"/>
  <c r="L59"/>
  <c r="J59"/>
  <c r="E59"/>
  <c r="L58"/>
  <c r="J58"/>
  <c r="E58"/>
  <c r="L57"/>
  <c r="J57"/>
  <c r="E57"/>
  <c r="L56"/>
  <c r="J56"/>
  <c r="E56"/>
  <c r="L55"/>
  <c r="J55"/>
  <c r="E55"/>
  <c r="L54"/>
  <c r="J54"/>
  <c r="E54"/>
  <c r="L53"/>
  <c r="J53"/>
  <c r="E53"/>
  <c r="L52"/>
  <c r="J52"/>
  <c r="E52"/>
  <c r="L51"/>
  <c r="J51"/>
  <c r="E51"/>
  <c r="L50"/>
  <c r="J50"/>
  <c r="E50"/>
  <c r="L49"/>
  <c r="J49"/>
  <c r="E49"/>
  <c r="L48"/>
  <c r="J48"/>
  <c r="E48"/>
  <c r="L47"/>
  <c r="J47"/>
  <c r="E47"/>
  <c r="L46"/>
  <c r="J46"/>
  <c r="E46"/>
  <c r="L45"/>
  <c r="J45"/>
  <c r="E45"/>
  <c r="L44"/>
  <c r="J44"/>
  <c r="E44"/>
  <c r="L43"/>
  <c r="J43"/>
  <c r="E43"/>
  <c r="L42"/>
  <c r="J42"/>
  <c r="E42"/>
  <c r="L41"/>
  <c r="J41"/>
  <c r="E41"/>
  <c r="L40"/>
  <c r="J40"/>
  <c r="E40"/>
  <c r="L39"/>
  <c r="J39"/>
  <c r="E39"/>
  <c r="L34"/>
  <c r="J34"/>
  <c r="E34"/>
  <c r="Q51" l="1"/>
  <c r="Q84"/>
  <c r="Q88"/>
  <c r="Q92"/>
  <c r="Q106"/>
  <c r="Q39"/>
  <c r="Q43"/>
  <c r="Q47"/>
  <c r="Q108"/>
  <c r="P118"/>
  <c r="P122"/>
  <c r="P146"/>
  <c r="P148"/>
  <c r="P150"/>
  <c r="N181"/>
  <c r="Q87"/>
  <c r="Q91"/>
  <c r="Q107"/>
  <c r="O17"/>
  <c r="Q61"/>
  <c r="Q75"/>
  <c r="Q86"/>
  <c r="Q90"/>
  <c r="Q104"/>
  <c r="Q109"/>
  <c r="P120"/>
  <c r="P149"/>
  <c r="P152"/>
  <c r="P156"/>
  <c r="P162"/>
  <c r="P166"/>
  <c r="P170"/>
  <c r="N180"/>
  <c r="O10"/>
  <c r="O14"/>
  <c r="O18"/>
  <c r="O22"/>
  <c r="O26"/>
  <c r="O30"/>
  <c r="Q105"/>
  <c r="P117"/>
  <c r="P121"/>
  <c r="P153"/>
  <c r="P157"/>
  <c r="P159"/>
  <c r="P163"/>
  <c r="P167"/>
  <c r="O11"/>
  <c r="O15"/>
  <c r="O19"/>
  <c r="O23"/>
  <c r="O27"/>
  <c r="P160"/>
  <c r="Q85"/>
  <c r="Q89"/>
  <c r="Q103"/>
  <c r="P119"/>
  <c r="P147"/>
  <c r="P151"/>
  <c r="P155"/>
  <c r="P169"/>
  <c r="N179"/>
  <c r="O13"/>
  <c r="O21"/>
  <c r="O25"/>
  <c r="O29"/>
  <c r="Q40"/>
  <c r="Q44"/>
  <c r="Q48"/>
  <c r="Q52"/>
  <c r="Q56"/>
  <c r="Q60"/>
  <c r="Q64"/>
  <c r="Q74"/>
  <c r="Q41"/>
  <c r="Q45"/>
  <c r="Q49"/>
  <c r="Q53"/>
  <c r="Q57"/>
  <c r="Q65"/>
  <c r="Q34"/>
  <c r="Q42"/>
  <c r="Q46"/>
  <c r="Q50"/>
  <c r="Q54"/>
  <c r="Q58"/>
  <c r="Q62"/>
  <c r="Q76"/>
  <c r="Q55"/>
  <c r="Q59"/>
  <c r="Q63"/>
</calcChain>
</file>

<file path=xl/comments1.xml><?xml version="1.0" encoding="utf-8"?>
<comments xmlns="http://schemas.openxmlformats.org/spreadsheetml/2006/main">
  <authors>
    <author>Katerina Giannoula</author>
  </authors>
  <commentList>
    <comment ref="K4" authorId="0">
      <text>
        <r>
          <rPr>
            <b/>
            <sz val="9"/>
            <color indexed="81"/>
            <rFont val="Tahoma"/>
            <charset val="1"/>
          </rPr>
          <t>Katerina Giannoula:</t>
        </r>
        <r>
          <rPr>
            <sz val="9"/>
            <color indexed="81"/>
            <rFont val="Tahoma"/>
            <charset val="1"/>
          </rPr>
          <t xml:space="preserve">
Πολύτεκνοι: 3 μόρια</t>
        </r>
      </text>
    </comment>
    <comment ref="L4" authorId="0">
      <text>
        <r>
          <rPr>
            <b/>
            <sz val="9"/>
            <color indexed="81"/>
            <rFont val="Tahoma"/>
            <charset val="1"/>
          </rPr>
          <t>Katerina Giannoula:</t>
        </r>
        <r>
          <rPr>
            <sz val="9"/>
            <color indexed="81"/>
            <rFont val="Tahoma"/>
            <charset val="1"/>
          </rPr>
          <t xml:space="preserve">
Γονείς αναπήρων τέκνων: 2 μόρια</t>
        </r>
      </text>
    </comment>
    <comment ref="K9" authorId="0">
      <text>
        <r>
          <rPr>
            <b/>
            <sz val="9"/>
            <color indexed="81"/>
            <rFont val="Tahoma"/>
            <charset val="1"/>
          </rPr>
          <t>Katerina Giannoula:</t>
        </r>
        <r>
          <rPr>
            <sz val="9"/>
            <color indexed="81"/>
            <rFont val="Tahoma"/>
            <charset val="1"/>
          </rPr>
          <t xml:space="preserve">
Πολύτεκνοι: 3 μόρια</t>
        </r>
      </text>
    </comment>
    <comment ref="L9" authorId="0">
      <text>
        <r>
          <rPr>
            <b/>
            <sz val="9"/>
            <color indexed="81"/>
            <rFont val="Tahoma"/>
            <charset val="1"/>
          </rPr>
          <t>Katerina Giannoula:</t>
        </r>
        <r>
          <rPr>
            <sz val="9"/>
            <color indexed="81"/>
            <rFont val="Tahoma"/>
            <charset val="1"/>
          </rPr>
          <t xml:space="preserve">
Γονείς αναπήρων τέκνων: 2 μόρια</t>
        </r>
      </text>
    </comment>
  </commentList>
</comments>
</file>

<file path=xl/sharedStrings.xml><?xml version="1.0" encoding="utf-8"?>
<sst xmlns="http://schemas.openxmlformats.org/spreadsheetml/2006/main" count="665" uniqueCount="269">
  <si>
    <t xml:space="preserve">ΕΒΠ ΠΙΝΑΚΑΣ Α΄ </t>
  </si>
  <si>
    <t>Α/Α</t>
  </si>
  <si>
    <t>ΟΝΟΜΑΤΕΠΩΝΥΜΟ</t>
  </si>
  <si>
    <t>ΑΡ.ΠΡΩΤ.</t>
  </si>
  <si>
    <t>Απολυτήριο ΤΕΕ, ΤΕΛ, Ενιαίο Πολυκλαδικό</t>
  </si>
  <si>
    <t>Απολυτήριο ΙΕΚ</t>
  </si>
  <si>
    <t>Μόρια απολυτηρίου</t>
  </si>
  <si>
    <t xml:space="preserve"> ΠΡΟΫΠΗΡΕΣΙΑ ΔΗΜΟΣΙΟΥ /ΙΔΙΩΤΙΚΟΥ (ΜΗΝΕΣ)</t>
  </si>
  <si>
    <t>Πραγματικά μόρια Προϋπηρεσίας Δημόσιου / Ιδιωτικού Τομέα</t>
  </si>
  <si>
    <t>ΠΡΟΫΠΗΡΕΣΙΑ ΣΕ ΣΜΕΑΕ (ΜΗΝΕΣ)</t>
  </si>
  <si>
    <t>Μόρια Προϋπηρεσίας σε ΣΜΕΑΕ</t>
  </si>
  <si>
    <t>ΜΟΡΙΑ ΠΟΛΥΤΕΚΝΩΝ</t>
  </si>
  <si>
    <t xml:space="preserve">ΓΟΝΕΙΣ ΑΝΑΠΗΡΩΝ ΤΕΚΝΩΝ </t>
  </si>
  <si>
    <t>BRAILLE</t>
  </si>
  <si>
    <t>ΓΝΩΣΗ ΝΟΗΜΑΤΙΚΗΣ</t>
  </si>
  <si>
    <t>ΣΥΝΟΛΟ ΜΟΡΙΩΝ</t>
  </si>
  <si>
    <t>-</t>
  </si>
  <si>
    <t xml:space="preserve">ΕΒΠ ΠΙΝΑΚΑΣ Β΄ </t>
  </si>
  <si>
    <t>ΚΟΥΛΟΥΡΗ ΕΛΕΝΗ</t>
  </si>
  <si>
    <t>4098/2-9-13</t>
  </si>
  <si>
    <t>ΚΩΝΣΤΑΝΤΗ ΕΛΕΝΗ</t>
  </si>
  <si>
    <t>4081/30-8-13</t>
  </si>
  <si>
    <t>ΧΑΛΙΔΙΑ ΣΟΦΙΑ</t>
  </si>
  <si>
    <t>4132/2-9-13</t>
  </si>
  <si>
    <t>ΝΑΙ</t>
  </si>
  <si>
    <t>ΚΑΡΔΑΚΗ ΕΛΙΣΑΒΕΤ</t>
  </si>
  <si>
    <t>4047/29-8-13</t>
  </si>
  <si>
    <t>ΝΙΚΟΛΑΙΔΟΥ ΖΩΗ</t>
  </si>
  <si>
    <t>4068/30-8-13</t>
  </si>
  <si>
    <t>ΣΟΥΠΙΩΝΗ ΑΓΑΘΗ</t>
  </si>
  <si>
    <t>4134/2-9-13</t>
  </si>
  <si>
    <t>ΛΙΒΙΤΣΑΝΟΥ ΣΤΑΥΡΟΥΛΑ</t>
  </si>
  <si>
    <t>4202/4-9-13</t>
  </si>
  <si>
    <t>ΚΟΥΣΤΑ ΑΙΚΑΤΕΡΙΝΗ</t>
  </si>
  <si>
    <t>4030/28-8-13</t>
  </si>
  <si>
    <t>ΜΑΝΑΤΟΥ ΕΥΤΥΧΙΑ</t>
  </si>
  <si>
    <t>4057/30-8-13</t>
  </si>
  <si>
    <t>ΕΛΛΗΝΙΚΑΚΗ ΜΑΡΙΑ</t>
  </si>
  <si>
    <t>4100/2-9-13</t>
  </si>
  <si>
    <t>ΧΕΙΡΔΑΡΗ ΣΩΤΗΡΙΑ -ΕΥΤΥΧΙΑ</t>
  </si>
  <si>
    <t>4116/2-9-13</t>
  </si>
  <si>
    <t xml:space="preserve">ΠΕΤΤΑ ΑΓΓΕΛΙΚΗ </t>
  </si>
  <si>
    <t>4183/3-9-13</t>
  </si>
  <si>
    <t xml:space="preserve">ΚΟΥΡΗ ΕΛΕΝΗ </t>
  </si>
  <si>
    <t>4049/29-8-13</t>
  </si>
  <si>
    <t>ΜΠΑΛΑΝΙΚΑ ΑΛΕΞΑΝΔΡΑ</t>
  </si>
  <si>
    <t>4038/29-8-13</t>
  </si>
  <si>
    <t>ΜΕΡΙΑΝΟΥ ΣΠΥΡΙΔΟΥΛΑ</t>
  </si>
  <si>
    <t>4039/29-8-13</t>
  </si>
  <si>
    <t>ΠΑΠΑΔΟΠΟΥΛΟΥ ΑΛΕΞΑΝΔΡΑ</t>
  </si>
  <si>
    <t>4353/9-9-13</t>
  </si>
  <si>
    <t>ΠΑΠΠΑ- ΤΟΥΡΛΑ ΣΑΝΤΑ</t>
  </si>
  <si>
    <t>4101/2-9-13</t>
  </si>
  <si>
    <t>ΧΑΛΙΛΟΠΟΥΛΟΥ ΣΤΕΦΑΝΙΑ</t>
  </si>
  <si>
    <t>4124/2-9-13</t>
  </si>
  <si>
    <t>ΚΡΟΚΙΔΗ ΜΑΡΙΑ</t>
  </si>
  <si>
    <t>4025/28-8-13</t>
  </si>
  <si>
    <t>ΚΑΡΥΔΗ ΜΑΡΙΑ</t>
  </si>
  <si>
    <t>4099/2-9-13</t>
  </si>
  <si>
    <t>ΓΡΑΨΑ ΑΚΡΙΒΟΥΛΑ</t>
  </si>
  <si>
    <t>4203/4-9-13</t>
  </si>
  <si>
    <t>ΠΙΝΑΚΑΣ Α' ΠΕ 30- ΚΟΙΝΩΝΙΚΩΝ ΛΕΙΤΟΥΡΓΩΝ</t>
  </si>
  <si>
    <t>ΧΡΟΝΟΣ ΚΤΗΣΗΣ ΠΤΥΧΙΟΥ</t>
  </si>
  <si>
    <t>Μόρια Πτυχίου</t>
  </si>
  <si>
    <t>ΔΙΔΑΚΤΟΡΙΚΟ</t>
  </si>
  <si>
    <t>ΜΕΤΑΠΤΥΧΙΑΚΟ</t>
  </si>
  <si>
    <t>2ο ΠΤΥΧΙΟ</t>
  </si>
  <si>
    <t>ΠΡΟΫΠΗΡΕΣΙΑ ΔΗΜΟΣΙΟΥ / ΙΔΙΩΤΙΚΟΥ ΤΟΜΕΑ (ΜΗΝΕΣ)</t>
  </si>
  <si>
    <t>Μόρια Προϋπηρεσίας Δημόσιου/Ιδιωτικού Τομέα</t>
  </si>
  <si>
    <t>ΠΡΟΫΠΗΡΕΣΙΑ ΣΜΕΑΕ/ΚΕΔΔΥ (ΜΗΝΕΣ)</t>
  </si>
  <si>
    <t>Μόρια Προϋπηρεσίας ΣΜΕΑΕ/ΚΕΔΔΥ</t>
  </si>
  <si>
    <t>ΠΟΛΥΤΕΚΝΟΙ</t>
  </si>
  <si>
    <t>ΠΡΟΣΘΕΤΑ ΠΡΟΣΟΝΤΑ</t>
  </si>
  <si>
    <t>ΓΡΗΓΟΡΗ ΠΑΝΑΓΙΩΤΑ</t>
  </si>
  <si>
    <t>4105/02-09-2013</t>
  </si>
  <si>
    <t>ΠΙΝΑΚΑΣ Β΄ ΠΕ 30  ΚΟΙΝΩΝΙΚΩΝ ΛΕΙΤΟΥΡΓΩΝ</t>
  </si>
  <si>
    <t>ΠΡΟΫΠΗΡΕΣΙΑ ΔΗΜΟΣΙΟΥ/ΙΔΙΩΤΙΚΟΥ ΤΟΜΕΑ (ΜΗΝΕΣ)</t>
  </si>
  <si>
    <t>ΚΑΡΒΟΥΝΗ ΑΙΚΑΤΕΡΙΝΗ</t>
  </si>
  <si>
    <t>4119/2-9-13</t>
  </si>
  <si>
    <t>ΠΕΤΣΑΛΝΙΚΟΥ ΕΛΕΝΗ</t>
  </si>
  <si>
    <t>4107/2-9-13</t>
  </si>
  <si>
    <t>ΒΟΝΙΤΣΑΝΟΥ ΕΙΡΗΝΗ</t>
  </si>
  <si>
    <t>4275/5-9-13</t>
  </si>
  <si>
    <t>ΜΑΥΡΟΜΑΤΗ ΑΘΑΝΑΣΙΑ</t>
  </si>
  <si>
    <t>4079/30-8-13</t>
  </si>
  <si>
    <t>ΜΑΝΩΛΟΠΟΥΛΟΥ ΕΛΕΝΗ</t>
  </si>
  <si>
    <t>4246/4-9-13</t>
  </si>
  <si>
    <t>ΤΣΑΒΕ ΚΩΝΣΤΑΝΤΙΝΑ</t>
  </si>
  <si>
    <t>4092/2-9-13</t>
  </si>
  <si>
    <t>ΚΑΡΒΟΥΝΗ ΒΑΣΙΛΕΙΑ</t>
  </si>
  <si>
    <t>4318/6-9-13</t>
  </si>
  <si>
    <t>ΧΙΟΝΗ ΕΛΕΑΝΑ</t>
  </si>
  <si>
    <t>4242/4-9-13</t>
  </si>
  <si>
    <t>ΤΣΙΡΙΓΓΑΚΗ ΑΝΑΣΤΑΣΙΑ</t>
  </si>
  <si>
    <t>4070/30-8-13</t>
  </si>
  <si>
    <t>ΜΠΕΛΙΑΤΗ ΘΕΟΔΩΡΑ</t>
  </si>
  <si>
    <t>4347/9-9-13</t>
  </si>
  <si>
    <t>ΜΟΥΤΣΙΟΥΛΗ ΕΥΑΓΓΕΛΙΑ</t>
  </si>
  <si>
    <t>4351/9-9-13</t>
  </si>
  <si>
    <t>ΤΣΑΒΤΑΡΙΔΟΥ ΣΟΦΙΑ</t>
  </si>
  <si>
    <t>4269/5-9-13</t>
  </si>
  <si>
    <t>ΚΟΥΡΚΟΥΝΑ ΧΡΙΣΤΙΝΑ</t>
  </si>
  <si>
    <t>4218/4-9-13</t>
  </si>
  <si>
    <t>ΜΠΑΛΑΝΗ ΔΗΜΗΤΡΑ</t>
  </si>
  <si>
    <t>4322/6-9-13</t>
  </si>
  <si>
    <t>ΝΙΚΟΛΤΣΙΟΥ - ΜΑΥΡΟΜΙΧΑΛΗ ΗΛΕΚΤΡΑ</t>
  </si>
  <si>
    <t>4279/5-9-13</t>
  </si>
  <si>
    <t>ΜΠΟΥΡΛΙΑ ΜΑΡΙΑ</t>
  </si>
  <si>
    <t>4205/4-9-13</t>
  </si>
  <si>
    <t>ΦΛΕΜΟΤΟΜΟΥ ΔΗΜΗΤΡΑ</t>
  </si>
  <si>
    <t>4200/4-9-13</t>
  </si>
  <si>
    <t>ΓΚΟΥΣΚΟΥ ΧΡΥΣΟΥΛΑ</t>
  </si>
  <si>
    <t>4277/5-9-13</t>
  </si>
  <si>
    <t>ΦΩΤΟΠΟΥΛΟΥ ΧΑΡΙΚΛΕΙΑ</t>
  </si>
  <si>
    <t>4204/4-9-13</t>
  </si>
  <si>
    <t>ΜΙΧΑΗΛΙΔΟΥ ΜΑΡΙΑ</t>
  </si>
  <si>
    <t>4215/4-9-13</t>
  </si>
  <si>
    <t>ΜΠΙΣΚΟΥ ΑΙΚΑΤΕΡΙΝΗ</t>
  </si>
  <si>
    <t>4188/3-9-13</t>
  </si>
  <si>
    <t>ΔΡΟΣΟΥ ΙΩΑΝΝΑ</t>
  </si>
  <si>
    <t>4278/5-9-13</t>
  </si>
  <si>
    <t>ΚΑΡΑΧΑΛΙΟΥ ΓΕΩΡΓΙΑ</t>
  </si>
  <si>
    <t>4201/4-9-13</t>
  </si>
  <si>
    <t>ΜΑΚΡΗ- ΚΑΠΑΤΣΩΡΗ ΜΑΡΙΑ</t>
  </si>
  <si>
    <t>4106/2-9-13</t>
  </si>
  <si>
    <t>ΑΝΘΗ ΟΛΓΑ</t>
  </si>
  <si>
    <t>4087/2-9-13</t>
  </si>
  <si>
    <t>ΓΑΛΙΑΤΣΑΤΟΥ ΜΑΡΙΑ</t>
  </si>
  <si>
    <t>4244/4-9-13</t>
  </si>
  <si>
    <t>ΜΗΤΚΩΝΗ ΣΟΦΙΑ</t>
  </si>
  <si>
    <t>4219/4-9-13</t>
  </si>
  <si>
    <t>ΠΕ 29 ΕΡΓΟΘΕΡΑΠΕΥΤΩΝ ΠΙΝΑΚΑΣ Α΄</t>
  </si>
  <si>
    <t>ΠΡΟΫΠΗΡΕΣΙΑ ΔΗΜΟΣΙΟΥ /ΙΔΙΩΤΙΚΟΥ ΤΟΜΕΑ (ΜΗΝΕΣ)</t>
  </si>
  <si>
    <t>Μόρια Προϋπηρεσίας Δημόσιου /Ιδιωτικού Τομέα</t>
  </si>
  <si>
    <t>ΝΟΗΜΑΤΙΚΗ ΓΛΩΣΣΑ</t>
  </si>
  <si>
    <t>ΠΕ 29 ΕΡΓΟΘΕΡΑΠΕΥΤΩΝ ΠΙΝΑΚΑΣ Β΄</t>
  </si>
  <si>
    <t>ΖΑΧΟΠΟΥΛΟΥ ΜΑΡΙΑ-ΛΥΔΙΑ</t>
  </si>
  <si>
    <t>4108/2-9-13</t>
  </si>
  <si>
    <t>ΠΑΠΑΔΗΜΗΤΡΙΟΥ ΑΓΝΗ</t>
  </si>
  <si>
    <t>4350/9-9-13</t>
  </si>
  <si>
    <t>ΜΑΖΑΡΑΚΗ ΜΑΡΙΑ</t>
  </si>
  <si>
    <t>4022/28-8-13</t>
  </si>
  <si>
    <t>ΠΕ 28 ΦΥΣΙΚΟΘΕΡΑΠΕΥΤΩΝ ΠΙΝΑΚΑΣ Α΄</t>
  </si>
  <si>
    <t>ΒRAILLE</t>
  </si>
  <si>
    <t>ΠΕ 28 ΦΥΣΙΚΟΘΕΡΑΠΕΥΤΩΝ ΠΙΝΑΚΑΣ Β΄</t>
  </si>
  <si>
    <t>ΤΡΑΝΑΚΑΣ ΚΩΝ/ΝΟΣ</t>
  </si>
  <si>
    <t>4118/2-9-13</t>
  </si>
  <si>
    <t>ΠΑΝΑΓΙΩΤΑΤΟΣ ΣΤΑΥΡΟΣ</t>
  </si>
  <si>
    <t>4276/5-9-13</t>
  </si>
  <si>
    <t>ΣΤΑΜΠΟΛΗΣ ΠΑΡΑΣΧΟΣ</t>
  </si>
  <si>
    <t>4126/2-9-13</t>
  </si>
  <si>
    <t>ΟΧΙ</t>
  </si>
  <si>
    <t>ΖΩΡΖΟΣ ΜΑΡΚΟΣ</t>
  </si>
  <si>
    <t>4173/3-9-13</t>
  </si>
  <si>
    <t>ΠΟΥΛΗΜΕΝΟΥ ΑΘΗΝΑ</t>
  </si>
  <si>
    <t>4080/30-8-13</t>
  </si>
  <si>
    <t>ΚΑΣΤΑΜΟΝΙΤΗ ΜΑΡΙΑ-ΙΣΑΒΕΛΛΑ</t>
  </si>
  <si>
    <t>4174/3-9-13</t>
  </si>
  <si>
    <t>ΓΑΒΑΛΑ ΜΑΡΓΑΡΙΤΑ</t>
  </si>
  <si>
    <t>4104/2-9-13</t>
  </si>
  <si>
    <t>NAI</t>
  </si>
  <si>
    <t>ΚΑΤΣΟΥΛΗ ΧΡΙΣΤΙΝΑ</t>
  </si>
  <si>
    <t>4123/2-9-13</t>
  </si>
  <si>
    <t>ΚΟΣΚΙΝΑΣ ΕΛΕΥΘΕΡΙΟΣ</t>
  </si>
  <si>
    <t>4069/30-8-13</t>
  </si>
  <si>
    <t>ΠΙΝΑΚΑΣ Α ΠΕ 26 ΛΟΓΟΘΕΡΑΠΕΥΤΩΝ</t>
  </si>
  <si>
    <t>ΜΩΡΑΪΤΗ ΝΙΚΟΛΗ</t>
  </si>
  <si>
    <t>4041/29-8-13</t>
  </si>
  <si>
    <t>ΠΙΝΑΚΑΣ Β ΠΕ 26 ΛΟΓΟΘΕΡΑΠΕΥΤΩΝ</t>
  </si>
  <si>
    <t>ΠΡΟΣΘΕΤΑ  ΠΡΟΣΟΝΤΑ</t>
  </si>
  <si>
    <t>ΠΑΡΑΣΧΗ ΕΥΓΕΝΙΑ</t>
  </si>
  <si>
    <t>4273/5-9-13</t>
  </si>
  <si>
    <t>ΜΗΛΙΑΡΕΣΗ ΜΑΡΙΑ</t>
  </si>
  <si>
    <t>4343/9-9-13</t>
  </si>
  <si>
    <t>ΒΑΣΙΛΕΙΑΔΟΥ ΑΙΚΑΤΕΡΙΝΗ</t>
  </si>
  <si>
    <t>4216/4-9-13</t>
  </si>
  <si>
    <t>ΑΜΙΤΣΗ ΚΩΝΣΤΑΝΤΙΝΑ</t>
  </si>
  <si>
    <t>4272/5-9-13</t>
  </si>
  <si>
    <t>ΦΑΜΕΛΟΥ ΓΙΑΝΝΟΥΛΑ</t>
  </si>
  <si>
    <t>4213/4-9-13</t>
  </si>
  <si>
    <t>ΚΡΑΝΙΔΙΩΤΗ ΜΑΡΙΑ</t>
  </si>
  <si>
    <t>4211/4-9-13</t>
  </si>
  <si>
    <t>ΚΑΣΤΡΙΝΟΥ ΙΩΑΝΝΑ</t>
  </si>
  <si>
    <t>4166/3-9-13</t>
  </si>
  <si>
    <t>ΠΕ 25 ΣΧΟΛΙΚΟΙ ΝΟΣΗΛΕΥΤΕΣ ΠΙΝΑΚΑΣ Α΄</t>
  </si>
  <si>
    <t xml:space="preserve">ΠΕ 25 ΣΧΟΛΙΚΟΙ ΝΟΣΗΛΕΥΤΕΣ ΠΙΝΑΚΑΣ Β΄ </t>
  </si>
  <si>
    <t>ΘΕΟΔΟΣΗ ΠΑΝΑΓΙΩΤΑ</t>
  </si>
  <si>
    <t>4207/4-9-13</t>
  </si>
  <si>
    <t>ΜΠΟΥΖΟΣ ΔΗΜΗΤΡΙΟΣ</t>
  </si>
  <si>
    <t>4371/10-9-13</t>
  </si>
  <si>
    <t>ΤΣΕΒΑ ΚΩΝ/ΝΑ-ΑΛΙΚΗ</t>
  </si>
  <si>
    <t>4028/28-8-13</t>
  </si>
  <si>
    <t>ΧΑΛΙΔΙΑ ΜΑΡΙΑ-ΙΩΑΝΝΑ</t>
  </si>
  <si>
    <t>4120/2-9-13</t>
  </si>
  <si>
    <t>ΑΝΔΡΙΩΤΗ ΑΘΑΝΑΣΙΑ</t>
  </si>
  <si>
    <t>4221/4-9-13</t>
  </si>
  <si>
    <t>ΚΑΛΟΥΔΗΣ  ΚΩΝΣΤΑΝΤΙΝΟΣ</t>
  </si>
  <si>
    <t>4319/6-9-13</t>
  </si>
  <si>
    <t>ΠΑΡΑΣΧΗ ΙΩΑΝΝΑ</t>
  </si>
  <si>
    <t>4191/3-9-13</t>
  </si>
  <si>
    <t>ΦΙΛΙΠΠΙΔΟΥ ΜΑΡΙΑ</t>
  </si>
  <si>
    <t>4266/5-9-2013</t>
  </si>
  <si>
    <t>ΠΕΤΡΑΤΟΥ ΑΔΑΜΑΝΤΙΑ</t>
  </si>
  <si>
    <t>4212/4-9-2013</t>
  </si>
  <si>
    <t>ΑΓΑΘΟΥ ΜΑΡΙΑ</t>
  </si>
  <si>
    <t>4117/2-9-2013</t>
  </si>
  <si>
    <t>ΣΑΓΙΑΔΙΝΟΥ ΜΑΡΙΑ-ΜΑΓΔΑΛΗΝΗ</t>
  </si>
  <si>
    <t>4190/3-9-2013</t>
  </si>
  <si>
    <t>ΛΙΟΝΤΟΥ ΓΕΩΡΓΙΑ</t>
  </si>
  <si>
    <t>4320/6-9-2013</t>
  </si>
  <si>
    <t>ΒΑΛΛΙΑΝΑΤΟΥ ΧΡΙΣΤΙΝΑ</t>
  </si>
  <si>
    <t>4291/5-9-13</t>
  </si>
  <si>
    <t>ΚΑΝΤΑ ΙΩΑΝΝΕΤΑ</t>
  </si>
  <si>
    <t>4084/30-8-2013</t>
  </si>
  <si>
    <t>ΜΑΤΣΟΥΚΑΤΙΔΟΥ ΧΡΥΣΟΥΛΑ</t>
  </si>
  <si>
    <t>4217/4-9-2013</t>
  </si>
  <si>
    <t>ΚΑΡΑΓΚΙΟΖΙΔΟΥ ΜΑΡΙΑ</t>
  </si>
  <si>
    <t>4352/9-9-2013</t>
  </si>
  <si>
    <t>ΚΛΑΜΠΑΝΗ ΜΑΥΡΑ</t>
  </si>
  <si>
    <t>4271/5-9-2013</t>
  </si>
  <si>
    <t>ΓΕΡΟΛΥΜΑΤΟΥ ΣΤΥΛΙΑΝΗ</t>
  </si>
  <si>
    <t>4115/2-9-2013</t>
  </si>
  <si>
    <t>ΚΛΑΔΗ ΠΗΓΗ</t>
  </si>
  <si>
    <t>4206/4-9-2013</t>
  </si>
  <si>
    <t>ΜΕΡΙΣΙΩΤΗ ΕΥΑΓΓΕΛΙΑ</t>
  </si>
  <si>
    <t>4209/4-9-2013</t>
  </si>
  <si>
    <t>ΚΑΦΑΝΤΑΡΗ ΜΑΡΙΑ</t>
  </si>
  <si>
    <t>4317/6-9-13</t>
  </si>
  <si>
    <t>ΦΡΕΜΕΝΤΙΤΗ ΡΟΖΙΝΑ</t>
  </si>
  <si>
    <t>4176/3-9-13</t>
  </si>
  <si>
    <t>ΜΠΟΓΙΑΤΖΟΓΛΟΥ ΝΑΤΑΣΑ</t>
  </si>
  <si>
    <t>4321/6-9-2013</t>
  </si>
  <si>
    <t>ΘΕΟΔΩΡΑΚΗΣ ΜΗΝΑΣ</t>
  </si>
  <si>
    <t>4268/5-9-2013</t>
  </si>
  <si>
    <t>ΓΚΑΝΙΑ ΠΑΡΑΣΚΕΥΗ</t>
  </si>
  <si>
    <t>4208/4-9-13</t>
  </si>
  <si>
    <t>ΧΑΡΑΛΑΜΠΑΚΟΠΟΥΛΟΥ ΔΗΜΗΤΡΑ</t>
  </si>
  <si>
    <t>4195/3-9-13</t>
  </si>
  <si>
    <t>ΤΥΡΟΓΙΑΝΝΗ ΜΑΡΙΑΝΘΗ</t>
  </si>
  <si>
    <t>4348/9-9-13</t>
  </si>
  <si>
    <t>ΜΠΑΚΑΛΗ ΣΤΑΥΡΟΥΛΑ</t>
  </si>
  <si>
    <t>4323/6-9-2013</t>
  </si>
  <si>
    <t>ΚΑΡΑΜΠΟΪΚΗ ΔΗΜΗΤΡΑ</t>
  </si>
  <si>
    <t>4274/5-9-2013</t>
  </si>
  <si>
    <t>ΚΑΛΛΙΝΤΕΡΗ ΧΡΙΣΤΙΝΑ</t>
  </si>
  <si>
    <t>4354/9-9-13</t>
  </si>
  <si>
    <t>ΖΥΓΑ ΓΕΩΡΓΙΑ-ΖΩΗ</t>
  </si>
  <si>
    <t>4267/5-9-2013</t>
  </si>
  <si>
    <t>ΤΣΑΣΗ ΒΑΣΙΛΙΚΗ</t>
  </si>
  <si>
    <t>4355/9-9-13</t>
  </si>
  <si>
    <t xml:space="preserve">ΠΕ21 ΛΟΓΟΘΕΡΑΠΕΥΤΩΝ ΠΙΝΑΚΑΣ Α΄ </t>
  </si>
  <si>
    <t xml:space="preserve">ΠΕ21 ΛΟΓΟΘΕΡΑΠΕΥΤΩΝ ΠΙΝΑΚΑΣ Β΄ </t>
  </si>
  <si>
    <t>4349/9-9-13</t>
  </si>
  <si>
    <t>4280/5-9-13</t>
  </si>
  <si>
    <t>4220/4-9-13</t>
  </si>
  <si>
    <t>ΠΙΝΑΚΑΣ ΑΠΟΡΡΙΠΤΕΩΝ</t>
  </si>
  <si>
    <t>ΚΛΑΔΟΣ</t>
  </si>
  <si>
    <t>ΑΙΤΙΟΛΟΓΙΑ</t>
  </si>
  <si>
    <t>ΚΑΚΛΑΜΑΝΗ ΜΑΡΙΑ</t>
  </si>
  <si>
    <t>ΠΕ26 - ΛΟΓΟΘΕΡΑΠΕΥΤΩΝ</t>
  </si>
  <si>
    <t>ΜΗ ΥΠΟΒΟΛΗ ΔΙΚΑΙΟΛΟΓΗΤΙΚΩΝ</t>
  </si>
  <si>
    <t>ΚΟΥΣΚΟΥΡΙΔΑ ΣΤΥΛΙΑΝΗ</t>
  </si>
  <si>
    <t>ΚΟΙΝΩΝΙΟΛΟΓΙΑΣ</t>
  </si>
  <si>
    <t>ΠΤΥΧΙΟ ΤΟ ΟΠΟΙΟ ΔΕΝ ΕΜΠΙΠΤΕΙ ΣΤΙΣ ΕΙΔΙΚΟΤΗΤΕΣ ΠΡΟΣ ΠΛΗΡΩΣΗ ΘΕΣΕΩΝ</t>
  </si>
  <si>
    <t>ΠΡΟΣΩΡΙΝΟΙ ΠΙΝΑΚΕΣ ΜΟΡΙΩΝ ΕΒΠ ΚΑΙ ΕΕΠ</t>
  </si>
  <si>
    <t>ΠΕ 23 ΨΥΧΟΛΟΓΩΝ ΠΙΝΑΚΑΣ Α΄ ΚΥΡΙΟΙ</t>
  </si>
  <si>
    <t>ΠΕ 23 ΨΥΧΟΛΟΓΩΝ ΠΙΝΑΚΑΣ Β΄ ΚΥΡΙΟΙ</t>
  </si>
  <si>
    <t>ΠΕ 23 ΨΥΧΟΛΟΓΩΝ ΠΙΝΑΚΑΣ Α΄ ΕΠΙΚΟΥΡΙΚΟΙ</t>
  </si>
  <si>
    <t>ΠΕ 23 ΨΥΧΟΛΟΓΩΝ ΠΙΝΑΚΑΣ Β΄ ΕΠΙΚΟΥΡΙΚΟΙ</t>
  </si>
</sst>
</file>

<file path=xl/styles.xml><?xml version="1.0" encoding="utf-8"?>
<styleSheet xmlns="http://schemas.openxmlformats.org/spreadsheetml/2006/main">
  <numFmts count="1">
    <numFmt numFmtId="164" formatCode="#,##0.00\ _€"/>
  </numFmts>
  <fonts count="10">
    <font>
      <sz val="11"/>
      <color theme="1"/>
      <name val="Calibri"/>
      <family val="2"/>
      <charset val="161"/>
      <scheme val="minor"/>
    </font>
    <font>
      <b/>
      <sz val="10"/>
      <name val="Arial"/>
      <family val="2"/>
      <charset val="161"/>
    </font>
    <font>
      <sz val="10"/>
      <name val="Arial"/>
      <family val="2"/>
      <charset val="161"/>
    </font>
    <font>
      <b/>
      <sz val="9"/>
      <name val="Arial"/>
      <family val="2"/>
      <charset val="161"/>
    </font>
    <font>
      <b/>
      <sz val="8"/>
      <name val="Arial"/>
      <family val="2"/>
      <charset val="161"/>
    </font>
    <font>
      <sz val="9"/>
      <name val="Arial"/>
      <family val="2"/>
      <charset val="161"/>
    </font>
    <font>
      <b/>
      <sz val="9"/>
      <color indexed="81"/>
      <name val="Tahoma"/>
      <charset val="1"/>
    </font>
    <font>
      <sz val="9"/>
      <color indexed="81"/>
      <name val="Tahoma"/>
      <charset val="1"/>
    </font>
    <font>
      <sz val="10"/>
      <name val="Arial"/>
      <charset val="161"/>
    </font>
    <font>
      <b/>
      <sz val="12"/>
      <color theme="1"/>
      <name val="Calibri"/>
      <family val="2"/>
      <charset val="161"/>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0" fillId="0" borderId="0" xfId="0" applyNumberFormat="1" applyFill="1"/>
    <xf numFmtId="0" fontId="0" fillId="0" borderId="0" xfId="0" applyFill="1"/>
    <xf numFmtId="0" fontId="5" fillId="0" borderId="1" xfId="0" applyFont="1" applyFill="1" applyBorder="1" applyAlignment="1">
      <alignment horizontal="center" vertical="center" wrapText="1"/>
    </xf>
    <xf numFmtId="2" fontId="2" fillId="0" borderId="0" xfId="0" applyNumberFormat="1" applyFont="1" applyFill="1"/>
    <xf numFmtId="0" fontId="2" fillId="0" borderId="0" xfId="0" applyFont="1" applyFill="1"/>
    <xf numFmtId="0" fontId="5" fillId="0" borderId="1" xfId="0"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1" fillId="0" borderId="0" xfId="0" applyFont="1" applyFill="1" applyAlignment="1">
      <alignment horizontal="center"/>
    </xf>
    <xf numFmtId="0" fontId="3" fillId="2" borderId="1" xfId="0" applyFont="1" applyFill="1" applyBorder="1" applyAlignment="1">
      <alignment horizontal="center" vertical="center"/>
    </xf>
    <xf numFmtId="0" fontId="5" fillId="2" borderId="0" xfId="0" applyFont="1" applyFill="1" applyAlignment="1">
      <alignment vertical="center"/>
    </xf>
    <xf numFmtId="1"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0" fontId="5" fillId="0" borderId="1" xfId="0" applyFont="1" applyFill="1" applyBorder="1"/>
    <xf numFmtId="0" fontId="5" fillId="0" borderId="0" xfId="0" applyFont="1" applyFill="1"/>
    <xf numFmtId="2" fontId="1" fillId="0" borderId="1" xfId="0" applyNumberFormat="1" applyFont="1" applyFill="1" applyBorder="1" applyAlignment="1">
      <alignment horizontal="center"/>
    </xf>
    <xf numFmtId="0" fontId="0" fillId="0" borderId="1" xfId="0" applyFill="1" applyBorder="1" applyAlignment="1">
      <alignment horizontal="center"/>
    </xf>
    <xf numFmtId="0" fontId="0" fillId="0" borderId="1" xfId="0" applyFill="1" applyBorder="1"/>
    <xf numFmtId="0" fontId="5" fillId="0" borderId="4" xfId="0" applyFont="1" applyFill="1" applyBorder="1" applyAlignment="1">
      <alignment horizontal="center"/>
    </xf>
    <xf numFmtId="0" fontId="5" fillId="0" borderId="0" xfId="0" applyFont="1" applyFill="1" applyBorder="1"/>
    <xf numFmtId="0" fontId="0" fillId="0" borderId="0" xfId="0" applyFill="1" applyBorder="1"/>
    <xf numFmtId="0" fontId="5" fillId="2" borderId="1" xfId="0" applyFont="1" applyFill="1" applyBorder="1" applyAlignment="1">
      <alignment vertical="center"/>
    </xf>
    <xf numFmtId="1" fontId="3" fillId="0" borderId="1" xfId="0" applyNumberFormat="1" applyFont="1" applyFill="1" applyBorder="1" applyAlignment="1">
      <alignment horizontal="center" vertical="center"/>
    </xf>
    <xf numFmtId="0" fontId="1" fillId="0" borderId="0" xfId="0" applyFont="1" applyFill="1"/>
    <xf numFmtId="0" fontId="8" fillId="0" borderId="0" xfId="0" applyFont="1" applyFill="1" applyAlignment="1">
      <alignment horizontal="center"/>
    </xf>
    <xf numFmtId="164" fontId="5"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2" fontId="5" fillId="0" borderId="1" xfId="0" applyNumberFormat="1" applyFont="1" applyFill="1" applyBorder="1"/>
    <xf numFmtId="0" fontId="5" fillId="0" borderId="5" xfId="0" applyFont="1" applyFill="1" applyBorder="1" applyAlignment="1">
      <alignment horizontal="center"/>
    </xf>
    <xf numFmtId="2" fontId="5" fillId="0" borderId="5" xfId="0" applyNumberFormat="1" applyFont="1" applyFill="1" applyBorder="1"/>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xf numFmtId="2" fontId="3" fillId="0" borderId="0" xfId="0" applyNumberFormat="1" applyFont="1" applyFill="1" applyBorder="1" applyAlignment="1">
      <alignment horizontal="center"/>
    </xf>
    <xf numFmtId="2" fontId="0" fillId="0" borderId="0" xfId="0" applyNumberFormat="1" applyAlignment="1">
      <alignment horizontal="center"/>
    </xf>
    <xf numFmtId="0" fontId="5" fillId="0" borderId="1" xfId="0" applyFont="1" applyFill="1" applyBorder="1" applyAlignment="1">
      <alignment horizontal="left"/>
    </xf>
    <xf numFmtId="2" fontId="0" fillId="0" borderId="1" xfId="0" applyNumberFormat="1" applyFill="1" applyBorder="1" applyAlignment="1">
      <alignment horizontal="center"/>
    </xf>
    <xf numFmtId="0" fontId="0" fillId="0" borderId="1" xfId="0"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vertical="center"/>
    </xf>
    <xf numFmtId="2" fontId="1" fillId="0" borderId="0" xfId="0" applyNumberFormat="1" applyFont="1" applyFill="1" applyAlignment="1">
      <alignment horizontal="left"/>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2" fontId="1" fillId="0" borderId="0" xfId="0" applyNumberFormat="1" applyFont="1" applyAlignment="1">
      <alignment horizontal="center"/>
    </xf>
    <xf numFmtId="2" fontId="1" fillId="0" borderId="0" xfId="0" applyNumberFormat="1" applyFont="1" applyFill="1" applyAlignment="1">
      <alignment horizontal="center"/>
    </xf>
    <xf numFmtId="0" fontId="9" fillId="0" borderId="0" xfId="0" applyFont="1"/>
    <xf numFmtId="0" fontId="4" fillId="0" borderId="0" xfId="0" applyFont="1" applyFill="1" applyAlignment="1">
      <alignment horizontal="center" vertical="center" wrapText="1"/>
    </xf>
    <xf numFmtId="0" fontId="5" fillId="0" borderId="0" xfId="0" applyFont="1" applyFill="1" applyAlignment="1">
      <alignment vertical="center"/>
    </xf>
    <xf numFmtId="0" fontId="5" fillId="0" borderId="1" xfId="0" applyFont="1" applyFill="1" applyBorder="1" applyAlignment="1">
      <alignment vertical="center"/>
    </xf>
    <xf numFmtId="0" fontId="3" fillId="2"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0" xfId="0" applyFont="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left"/>
    </xf>
    <xf numFmtId="0" fontId="5" fillId="0" borderId="1" xfId="0" applyFont="1" applyFill="1" applyBorder="1" applyAlignment="1">
      <alignment horizontal="center"/>
    </xf>
    <xf numFmtId="0" fontId="3" fillId="2" borderId="1" xfId="0" applyFont="1" applyFill="1" applyBorder="1" applyAlignment="1">
      <alignment horizontal="center" vertical="center"/>
    </xf>
    <xf numFmtId="0" fontId="1" fillId="0" borderId="2" xfId="0" applyFont="1" applyFill="1" applyBorder="1" applyAlignment="1">
      <alignment horizont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2" fillId="0" borderId="1" xfId="0" applyFont="1" applyBorder="1"/>
    <xf numFmtId="0" fontId="0" fillId="0" borderId="1" xfId="0" applyBorder="1"/>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123825</xdr:colOff>
      <xdr:row>185</xdr:row>
      <xdr:rowOff>57150</xdr:rowOff>
    </xdr:from>
    <xdr:to>
      <xdr:col>16</xdr:col>
      <xdr:colOff>9525</xdr:colOff>
      <xdr:row>194</xdr:row>
      <xdr:rowOff>57150</xdr:rowOff>
    </xdr:to>
    <xdr:sp macro="" textlink="">
      <xdr:nvSpPr>
        <xdr:cNvPr id="1037" name="Text Box 13"/>
        <xdr:cNvSpPr txBox="1">
          <a:spLocks noChangeArrowheads="1"/>
        </xdr:cNvSpPr>
      </xdr:nvSpPr>
      <xdr:spPr bwMode="auto">
        <a:xfrm>
          <a:off x="10848975" y="43919775"/>
          <a:ext cx="3028950" cy="17145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l-GR" sz="1100" b="1" i="0" u="none" strike="noStrike" baseline="0">
              <a:solidFill>
                <a:srgbClr val="000000"/>
              </a:solidFill>
              <a:latin typeface="Verdana"/>
              <a:ea typeface="Verdana"/>
              <a:cs typeface="Verdana"/>
            </a:rPr>
            <a:t>Ο Περιφερειακός Διευθυντής</a:t>
          </a:r>
        </a:p>
        <a:p>
          <a:pPr algn="l" rtl="0">
            <a:defRPr sz="1000"/>
          </a:pPr>
          <a:r>
            <a:rPr lang="el-GR" sz="1100" b="1" i="0" u="none" strike="noStrike" baseline="0">
              <a:solidFill>
                <a:srgbClr val="000000"/>
              </a:solidFill>
              <a:latin typeface="Verdana"/>
              <a:ea typeface="Verdana"/>
              <a:cs typeface="Verdana"/>
            </a:rPr>
            <a:t>Πρωτοβάθμιας και Δευτεροβάθμιας</a:t>
          </a:r>
        </a:p>
        <a:p>
          <a:pPr algn="l" rtl="0">
            <a:defRPr sz="1000"/>
          </a:pPr>
          <a:r>
            <a:rPr lang="el-GR" sz="1100" b="1" i="0" u="none" strike="noStrike" baseline="0">
              <a:solidFill>
                <a:srgbClr val="000000"/>
              </a:solidFill>
              <a:latin typeface="Verdana"/>
              <a:ea typeface="Verdana"/>
              <a:cs typeface="Verdana"/>
            </a:rPr>
            <a:t>Εκπαίδευσης Ιονίων Νήσων</a:t>
          </a:r>
        </a:p>
        <a:p>
          <a:pPr algn="l" rtl="0">
            <a:defRPr sz="1000"/>
          </a:pPr>
          <a:endParaRPr lang="el-GR" sz="1100" b="1" i="0" u="none" strike="noStrike" baseline="0">
            <a:solidFill>
              <a:srgbClr val="000000"/>
            </a:solidFill>
            <a:latin typeface="Verdana"/>
            <a:ea typeface="Verdana"/>
            <a:cs typeface="Verdana"/>
          </a:endParaRPr>
        </a:p>
        <a:p>
          <a:pPr algn="l" rtl="0">
            <a:defRPr sz="1000"/>
          </a:pPr>
          <a:endParaRPr lang="el-GR" sz="1100" b="1" i="0" u="none" strike="noStrike" baseline="0">
            <a:solidFill>
              <a:srgbClr val="000000"/>
            </a:solidFill>
            <a:latin typeface="Verdana"/>
            <a:ea typeface="Verdana"/>
            <a:cs typeface="Verdana"/>
          </a:endParaRPr>
        </a:p>
        <a:p>
          <a:pPr algn="l" rtl="0">
            <a:defRPr sz="1000"/>
          </a:pPr>
          <a:endParaRPr lang="el-GR" sz="1100" b="1" i="0" u="none" strike="noStrike" baseline="0">
            <a:solidFill>
              <a:srgbClr val="000000"/>
            </a:solidFill>
            <a:latin typeface="Verdana"/>
            <a:ea typeface="Verdana"/>
            <a:cs typeface="Verdana"/>
          </a:endParaRPr>
        </a:p>
        <a:p>
          <a:pPr algn="l" rtl="0">
            <a:defRPr sz="1000"/>
          </a:pPr>
          <a:endParaRPr lang="el-GR" sz="1100" b="1" i="0" u="none" strike="noStrike" baseline="0">
            <a:solidFill>
              <a:srgbClr val="000000"/>
            </a:solidFill>
            <a:latin typeface="Verdana"/>
            <a:ea typeface="Verdana"/>
            <a:cs typeface="Verdana"/>
          </a:endParaRPr>
        </a:p>
        <a:p>
          <a:pPr algn="l" rtl="0">
            <a:defRPr sz="1000"/>
          </a:pPr>
          <a:r>
            <a:rPr lang="el-GR" sz="1100" b="1" i="0" u="none" strike="noStrike" baseline="0">
              <a:solidFill>
                <a:srgbClr val="000000"/>
              </a:solidFill>
              <a:latin typeface="Verdana"/>
              <a:ea typeface="Verdana"/>
              <a:cs typeface="Verdana"/>
            </a:rPr>
            <a:t>ΙΩΑΝΝΗΣ Ι. ΚΑΡΑΒΑΣΙΛΗΣ</a:t>
          </a:r>
          <a:endParaRPr lang="el-GR" sz="1100" b="0" i="0" u="none" strike="noStrike" baseline="0">
            <a:solidFill>
              <a:srgbClr val="000000"/>
            </a:solidFill>
            <a:latin typeface="Times New Roman"/>
            <a:cs typeface="Times New Roman"/>
          </a:endParaRPr>
        </a:p>
        <a:p>
          <a:pPr algn="l" rtl="0">
            <a:defRPr sz="1000"/>
          </a:pPr>
          <a:endParaRPr lang="el-GR"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vlakas\&#917;&#960;&#953;&#966;&#940;&#957;&#949;&#953;&#945;%20&#949;&#961;&#947;&#945;&#963;&#943;&#945;&#962;\&#928;&#921;&#925;&#913;&#922;&#917;&#931;%20&#924;&#927;&#929;.%20&#913;&#925;&#913;&#928;&#923;&#919;&#929;&#937;&#932;&#937;&#925;%20&#917;.&#914;.&#928;-&#917;.&#917;.&#928;.2013_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917;&#960;&#953;&#966;&#940;&#957;&#949;&#953;&#945;%20&#949;&#961;&#947;&#945;&#963;&#943;&#945;&#962;\&#928;&#921;&#925;&#913;&#922;&#917;&#931;%20&#924;&#927;&#929;.%20&#913;&#925;&#913;&#928;&#923;&#919;&#929;&#937;&#932;&#937;&#925;%20&#917;.&#914;.&#928;-&#917;.&#917;.&#9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Ε.Β.Π."/>
      <sheetName val="Π.Ε.21 ΛΟΓΟΘΕΡΑΠΕΥΤΕΣ (ΑΕΙ)"/>
      <sheetName val="Π.Ε.25 ΣΧ.ΝΟΣΗΛΕΥΤΕΣ"/>
      <sheetName val="Π.Ε.26 ΛΟΓΟΘΕΡΑΠΕΥΤΕΣ (ΤΕΙ)"/>
      <sheetName val="Π.Ε.22 ΕΠΑΓΓΕΛΜΑΤΙΚΩΝ ΣΥΜΒΟΥΛΩΝ"/>
      <sheetName val="Π.Ε.28 ΦΥΣΙΚΟΘΕΡΑΠΕΥΤΩΝ"/>
      <sheetName val="Π.Ε.29 ΕΡΓΟΘΕΡΑΠΕΥΤΩΝ"/>
      <sheetName val="Π.Ε. 23 ΨΥΧΟΛΟΓΩΝ (ΕΠΙΚΟΥΡΙΚΟΙ)"/>
      <sheetName val="Π.Ε.30 ΚΟΙΝΩΝΙΚΩΝ ΛΕΙΤΟΥΡΓΩΝ"/>
      <sheetName val="Π.Ε.31"/>
      <sheetName val="Δεδομένα"/>
    </sheetNames>
    <sheetDataSet>
      <sheetData sheetId="0"/>
      <sheetData sheetId="1"/>
      <sheetData sheetId="2"/>
      <sheetData sheetId="3"/>
      <sheetData sheetId="4"/>
      <sheetData sheetId="5"/>
      <sheetData sheetId="6"/>
      <sheetData sheetId="7"/>
      <sheetData sheetId="8"/>
      <sheetData sheetId="9"/>
      <sheetData sheetId="10">
        <row r="1">
          <cell r="C1">
            <v>0</v>
          </cell>
          <cell r="D1">
            <v>0</v>
          </cell>
        </row>
        <row r="2">
          <cell r="C2">
            <v>2</v>
          </cell>
          <cell r="D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Ε.30 ΚΟΙΝΩΝΙΚΩΝ ΛΕΙΤΟΥΡΓΩ (2)"/>
      <sheetName val="Ε.Β.Π."/>
      <sheetName val="Π.Ε.21 ΛΟΓΟΘΕΡΑΠΕΥΤΕΣ (ΑΕΙ)"/>
      <sheetName val="Π.Ε.25 ΣΧ.ΝΟΣΗΛΕΥΤΕΣ"/>
      <sheetName val="Π.Ε.26 ΛΟΓΟΘΕΡΑΠΕΥΤΕΣ (ΤΕΙ)"/>
      <sheetName val="Π.Ε.22 ΕΠΑΓΓΕΛΜΑΤΙΚΩΝ ΣΥΜΒΟΥΛΩΝ"/>
      <sheetName val="Π.Ε.28 ΦΥΣΙΚΟΘΕΡΑΠΕΥΤΩΝ"/>
      <sheetName val="Π.Ε.29 ΕΡΓΟΘΕΡΑΠΕΥΤΩΝ"/>
      <sheetName val="Π.Ε. 23 ΨΥΧΟΛΟΓΩΝ (ΕΠΙΚΟΥΡΙΚΟΙ)"/>
      <sheetName val="Π.Ε.31"/>
      <sheetName val="Δεδομένα"/>
      <sheetName val="Π.Ε.30 ΚΟΙΝΩΝΙΚΩΝ ΛΕΙΤΟΥΡΓΩΝ"/>
    </sheetNames>
    <sheetDataSet>
      <sheetData sheetId="0"/>
      <sheetData sheetId="1"/>
      <sheetData sheetId="2"/>
      <sheetData sheetId="3"/>
      <sheetData sheetId="4"/>
      <sheetData sheetId="5"/>
      <sheetData sheetId="6"/>
      <sheetData sheetId="7"/>
      <sheetData sheetId="8"/>
      <sheetData sheetId="9"/>
      <sheetData sheetId="10">
        <row r="1">
          <cell r="C1">
            <v>0</v>
          </cell>
          <cell r="D1">
            <v>0</v>
          </cell>
        </row>
        <row r="2">
          <cell r="C2">
            <v>2</v>
          </cell>
          <cell r="D2">
            <v>3</v>
          </cell>
        </row>
      </sheetData>
      <sheetData sheetId="1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WW187"/>
  <sheetViews>
    <sheetView tabSelected="1" topLeftCell="A16" workbookViewId="0">
      <selection activeCell="A5" sqref="A5:O5"/>
    </sheetView>
  </sheetViews>
  <sheetFormatPr defaultRowHeight="15"/>
  <cols>
    <col min="2" max="2" width="32.7109375" customWidth="1"/>
    <col min="3" max="3" width="15" customWidth="1"/>
    <col min="4" max="4" width="10.7109375" customWidth="1"/>
    <col min="6" max="6" width="11.28515625" customWidth="1"/>
    <col min="7" max="7" width="18.7109375" bestFit="1" customWidth="1"/>
    <col min="8" max="8" width="14.7109375" customWidth="1"/>
    <col min="9" max="11" width="13.140625" customWidth="1"/>
    <col min="16" max="16" width="10.5703125" customWidth="1"/>
    <col min="17" max="17" width="11.42578125" customWidth="1"/>
    <col min="18" max="621" width="9.140625" style="16"/>
  </cols>
  <sheetData>
    <row r="1" spans="1:621" ht="15.75">
      <c r="B1" s="64" t="s">
        <v>264</v>
      </c>
    </row>
    <row r="3" spans="1:621">
      <c r="D3" s="1"/>
      <c r="E3" s="1" t="s">
        <v>0</v>
      </c>
      <c r="F3" s="2"/>
      <c r="G3" s="3"/>
      <c r="H3" s="3"/>
      <c r="I3" s="4"/>
      <c r="J3" s="3"/>
      <c r="K3" s="4"/>
      <c r="L3" s="4"/>
      <c r="N3" s="3"/>
      <c r="O3" s="5"/>
    </row>
    <row r="4" spans="1:621" s="8" customFormat="1" ht="60">
      <c r="A4" s="6" t="s">
        <v>1</v>
      </c>
      <c r="B4" s="6" t="s">
        <v>2</v>
      </c>
      <c r="C4" s="6" t="s">
        <v>3</v>
      </c>
      <c r="D4" s="6" t="s">
        <v>4</v>
      </c>
      <c r="E4" s="6" t="s">
        <v>5</v>
      </c>
      <c r="F4" s="6" t="s">
        <v>6</v>
      </c>
      <c r="G4" s="6" t="s">
        <v>7</v>
      </c>
      <c r="H4" s="6" t="s">
        <v>8</v>
      </c>
      <c r="I4" s="6" t="s">
        <v>9</v>
      </c>
      <c r="J4" s="6" t="s">
        <v>10</v>
      </c>
      <c r="K4" s="6" t="s">
        <v>11</v>
      </c>
      <c r="L4" s="6" t="s">
        <v>12</v>
      </c>
      <c r="M4" s="6" t="s">
        <v>13</v>
      </c>
      <c r="N4" s="68" t="s">
        <v>14</v>
      </c>
      <c r="O4" s="7" t="s">
        <v>15</v>
      </c>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c r="NY4" s="65"/>
      <c r="NZ4" s="65"/>
      <c r="OA4" s="65"/>
      <c r="OB4" s="65"/>
      <c r="OC4" s="65"/>
      <c r="OD4" s="65"/>
      <c r="OE4" s="65"/>
      <c r="OF4" s="65"/>
      <c r="OG4" s="65"/>
      <c r="OH4" s="65"/>
      <c r="OI4" s="65"/>
      <c r="OJ4" s="65"/>
      <c r="OK4" s="65"/>
      <c r="OL4" s="65"/>
      <c r="OM4" s="65"/>
      <c r="ON4" s="65"/>
      <c r="OO4" s="65"/>
      <c r="OP4" s="65"/>
      <c r="OQ4" s="65"/>
      <c r="OR4" s="65"/>
      <c r="OS4" s="65"/>
      <c r="OT4" s="65"/>
      <c r="OU4" s="65"/>
      <c r="OV4" s="65"/>
      <c r="OW4" s="65"/>
      <c r="OX4" s="65"/>
      <c r="OY4" s="65"/>
      <c r="OZ4" s="65"/>
      <c r="PA4" s="65"/>
      <c r="PB4" s="65"/>
      <c r="PC4" s="65"/>
      <c r="PD4" s="65"/>
      <c r="PE4" s="65"/>
      <c r="PF4" s="65"/>
      <c r="PG4" s="65"/>
      <c r="PH4" s="65"/>
      <c r="PI4" s="65"/>
      <c r="PJ4" s="65"/>
      <c r="PK4" s="65"/>
      <c r="PL4" s="65"/>
      <c r="PM4" s="65"/>
      <c r="PN4" s="65"/>
      <c r="PO4" s="65"/>
      <c r="PP4" s="65"/>
      <c r="PQ4" s="65"/>
      <c r="PR4" s="65"/>
      <c r="PS4" s="65"/>
      <c r="PT4" s="65"/>
      <c r="PU4" s="65"/>
      <c r="PV4" s="65"/>
      <c r="PW4" s="65"/>
      <c r="PX4" s="65"/>
      <c r="PY4" s="65"/>
      <c r="PZ4" s="65"/>
      <c r="QA4" s="65"/>
      <c r="QB4" s="65"/>
      <c r="QC4" s="65"/>
      <c r="QD4" s="65"/>
      <c r="QE4" s="65"/>
      <c r="QF4" s="65"/>
      <c r="QG4" s="65"/>
      <c r="QH4" s="65"/>
      <c r="QI4" s="65"/>
      <c r="QJ4" s="65"/>
      <c r="QK4" s="65"/>
      <c r="QL4" s="65"/>
      <c r="QM4" s="65"/>
      <c r="QN4" s="65"/>
      <c r="QO4" s="65"/>
      <c r="QP4" s="65"/>
      <c r="QQ4" s="65"/>
      <c r="QR4" s="65"/>
      <c r="QS4" s="65"/>
      <c r="QT4" s="65"/>
      <c r="QU4" s="65"/>
      <c r="QV4" s="65"/>
      <c r="QW4" s="65"/>
      <c r="QX4" s="65"/>
      <c r="QY4" s="65"/>
      <c r="QZ4" s="65"/>
      <c r="RA4" s="65"/>
      <c r="RB4" s="65"/>
      <c r="RC4" s="65"/>
      <c r="RD4" s="65"/>
      <c r="RE4" s="65"/>
      <c r="RF4" s="65"/>
      <c r="RG4" s="65"/>
      <c r="RH4" s="65"/>
      <c r="RI4" s="65"/>
      <c r="RJ4" s="65"/>
      <c r="RK4" s="65"/>
      <c r="RL4" s="65"/>
      <c r="RM4" s="65"/>
      <c r="RN4" s="65"/>
      <c r="RO4" s="65"/>
      <c r="RP4" s="65"/>
      <c r="RQ4" s="65"/>
      <c r="RR4" s="65"/>
      <c r="RS4" s="65"/>
      <c r="RT4" s="65"/>
      <c r="RU4" s="65"/>
      <c r="RV4" s="65"/>
      <c r="RW4" s="65"/>
      <c r="RX4" s="65"/>
      <c r="RY4" s="65"/>
      <c r="RZ4" s="65"/>
      <c r="SA4" s="65"/>
      <c r="SB4" s="65"/>
      <c r="SC4" s="65"/>
      <c r="SD4" s="65"/>
      <c r="SE4" s="65"/>
      <c r="SF4" s="65"/>
      <c r="SG4" s="65"/>
      <c r="SH4" s="65"/>
      <c r="SI4" s="65"/>
      <c r="SJ4" s="65"/>
      <c r="SK4" s="65"/>
      <c r="SL4" s="65"/>
      <c r="SM4" s="65"/>
      <c r="SN4" s="65"/>
      <c r="SO4" s="65"/>
      <c r="SP4" s="65"/>
      <c r="SQ4" s="65"/>
      <c r="SR4" s="65"/>
      <c r="SS4" s="65"/>
      <c r="ST4" s="65"/>
      <c r="SU4" s="65"/>
      <c r="SV4" s="65"/>
      <c r="SW4" s="65"/>
      <c r="SX4" s="65"/>
      <c r="SY4" s="65"/>
      <c r="SZ4" s="65"/>
      <c r="TA4" s="65"/>
      <c r="TB4" s="65"/>
      <c r="TC4" s="65"/>
      <c r="TD4" s="65"/>
      <c r="TE4" s="65"/>
      <c r="TF4" s="65"/>
      <c r="TG4" s="65"/>
      <c r="TH4" s="65"/>
      <c r="TI4" s="65"/>
      <c r="TJ4" s="65"/>
      <c r="TK4" s="65"/>
      <c r="TL4" s="65"/>
      <c r="TM4" s="65"/>
      <c r="TN4" s="65"/>
      <c r="TO4" s="65"/>
      <c r="TP4" s="65"/>
      <c r="TQ4" s="65"/>
      <c r="TR4" s="65"/>
      <c r="TS4" s="65"/>
      <c r="TT4" s="65"/>
      <c r="TU4" s="65"/>
      <c r="TV4" s="65"/>
      <c r="TW4" s="65"/>
      <c r="TX4" s="65"/>
      <c r="TY4" s="65"/>
      <c r="TZ4" s="65"/>
      <c r="UA4" s="65"/>
      <c r="UB4" s="65"/>
      <c r="UC4" s="65"/>
      <c r="UD4" s="65"/>
      <c r="UE4" s="65"/>
      <c r="UF4" s="65"/>
      <c r="UG4" s="65"/>
      <c r="UH4" s="65"/>
      <c r="UI4" s="65"/>
      <c r="UJ4" s="65"/>
      <c r="UK4" s="65"/>
      <c r="UL4" s="65"/>
      <c r="UM4" s="65"/>
      <c r="UN4" s="65"/>
      <c r="UO4" s="65"/>
      <c r="UP4" s="65"/>
      <c r="UQ4" s="65"/>
      <c r="UR4" s="65"/>
      <c r="US4" s="65"/>
      <c r="UT4" s="65"/>
      <c r="UU4" s="65"/>
      <c r="UV4" s="65"/>
      <c r="UW4" s="65"/>
      <c r="UX4" s="65"/>
      <c r="UY4" s="65"/>
      <c r="UZ4" s="65"/>
      <c r="VA4" s="65"/>
      <c r="VB4" s="65"/>
      <c r="VC4" s="65"/>
      <c r="VD4" s="65"/>
      <c r="VE4" s="65"/>
      <c r="VF4" s="65"/>
      <c r="VG4" s="65"/>
      <c r="VH4" s="65"/>
      <c r="VI4" s="65"/>
      <c r="VJ4" s="65"/>
      <c r="VK4" s="65"/>
      <c r="VL4" s="65"/>
      <c r="VM4" s="65"/>
      <c r="VN4" s="65"/>
      <c r="VO4" s="65"/>
      <c r="VP4" s="65"/>
      <c r="VQ4" s="65"/>
      <c r="VR4" s="65"/>
      <c r="VS4" s="65"/>
      <c r="VT4" s="65"/>
      <c r="VU4" s="65"/>
      <c r="VV4" s="65"/>
      <c r="VW4" s="65"/>
      <c r="VX4" s="65"/>
      <c r="VY4" s="65"/>
      <c r="VZ4" s="65"/>
      <c r="WA4" s="65"/>
      <c r="WB4" s="65"/>
      <c r="WC4" s="65"/>
      <c r="WD4" s="65"/>
      <c r="WE4" s="65"/>
      <c r="WF4" s="65"/>
      <c r="WG4" s="65"/>
      <c r="WH4" s="65"/>
      <c r="WI4" s="65"/>
      <c r="WJ4" s="65"/>
      <c r="WK4" s="65"/>
      <c r="WL4" s="65"/>
      <c r="WM4" s="65"/>
      <c r="WN4" s="65"/>
      <c r="WO4" s="65"/>
      <c r="WP4" s="65"/>
      <c r="WQ4" s="65"/>
      <c r="WR4" s="65"/>
      <c r="WS4" s="65"/>
      <c r="WT4" s="65"/>
      <c r="WU4" s="65"/>
      <c r="WV4" s="65"/>
      <c r="WW4" s="65"/>
    </row>
    <row r="5" spans="1:621">
      <c r="A5" s="81"/>
      <c r="B5" s="76" t="s">
        <v>16</v>
      </c>
      <c r="C5" s="76" t="s">
        <v>16</v>
      </c>
      <c r="D5" s="76" t="s">
        <v>16</v>
      </c>
      <c r="E5" s="76" t="s">
        <v>16</v>
      </c>
      <c r="F5" s="76" t="s">
        <v>16</v>
      </c>
      <c r="G5" s="76" t="s">
        <v>16</v>
      </c>
      <c r="H5" s="76" t="s">
        <v>16</v>
      </c>
      <c r="I5" s="76" t="s">
        <v>16</v>
      </c>
      <c r="J5" s="76" t="s">
        <v>16</v>
      </c>
      <c r="K5" s="76" t="s">
        <v>16</v>
      </c>
      <c r="L5" s="76" t="s">
        <v>16</v>
      </c>
      <c r="M5" s="76" t="s">
        <v>16</v>
      </c>
      <c r="N5" s="76" t="s">
        <v>16</v>
      </c>
      <c r="O5" s="76" t="s">
        <v>16</v>
      </c>
      <c r="P5" s="16"/>
      <c r="Q5" s="16"/>
    </row>
    <row r="6" spans="1:621">
      <c r="B6" s="1"/>
      <c r="C6" s="1"/>
      <c r="D6" s="1"/>
      <c r="E6" s="1"/>
      <c r="F6" s="1"/>
      <c r="G6" s="1"/>
      <c r="H6" s="1"/>
      <c r="I6" s="1"/>
      <c r="J6" s="1"/>
      <c r="K6" s="1"/>
      <c r="L6" s="1"/>
      <c r="M6" s="1"/>
      <c r="N6" s="1"/>
      <c r="O6" s="70"/>
      <c r="P6" s="16"/>
      <c r="Q6" s="16"/>
    </row>
    <row r="7" spans="1:621">
      <c r="B7" s="1"/>
      <c r="C7" s="1"/>
      <c r="D7" s="1"/>
      <c r="E7" s="1"/>
      <c r="F7" s="1"/>
      <c r="G7" s="1"/>
      <c r="H7" s="1"/>
      <c r="I7" s="1"/>
      <c r="J7" s="1"/>
      <c r="K7" s="1"/>
      <c r="L7" s="1"/>
      <c r="M7" s="1"/>
      <c r="N7" s="1"/>
      <c r="O7" s="70"/>
      <c r="P7" s="16"/>
      <c r="Q7" s="16"/>
    </row>
    <row r="8" spans="1:621" s="1" customFormat="1" ht="12.75">
      <c r="E8" s="1" t="s">
        <v>17</v>
      </c>
      <c r="O8" s="70"/>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row>
    <row r="9" spans="1:621" s="8" customFormat="1" ht="60">
      <c r="A9" s="6" t="s">
        <v>1</v>
      </c>
      <c r="B9" s="6" t="s">
        <v>2</v>
      </c>
      <c r="C9" s="6" t="s">
        <v>3</v>
      </c>
      <c r="D9" s="6" t="s">
        <v>4</v>
      </c>
      <c r="E9" s="6" t="s">
        <v>5</v>
      </c>
      <c r="F9" s="6" t="s">
        <v>6</v>
      </c>
      <c r="G9" s="6" t="s">
        <v>7</v>
      </c>
      <c r="H9" s="6" t="s">
        <v>8</v>
      </c>
      <c r="I9" s="6" t="s">
        <v>9</v>
      </c>
      <c r="J9" s="6" t="s">
        <v>10</v>
      </c>
      <c r="K9" s="6" t="s">
        <v>11</v>
      </c>
      <c r="L9" s="6" t="s">
        <v>12</v>
      </c>
      <c r="M9" s="6" t="s">
        <v>13</v>
      </c>
      <c r="N9" s="68" t="s">
        <v>14</v>
      </c>
      <c r="O9" s="7" t="s">
        <v>15</v>
      </c>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5"/>
      <c r="JW9" s="65"/>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5"/>
      <c r="LP9" s="65"/>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c r="NK9" s="65"/>
      <c r="NL9" s="65"/>
      <c r="NM9" s="65"/>
      <c r="NN9" s="65"/>
      <c r="NO9" s="65"/>
      <c r="NP9" s="65"/>
      <c r="NQ9" s="65"/>
      <c r="NR9" s="65"/>
      <c r="NS9" s="65"/>
      <c r="NT9" s="65"/>
      <c r="NU9" s="65"/>
      <c r="NV9" s="65"/>
      <c r="NW9" s="65"/>
      <c r="NX9" s="65"/>
      <c r="NY9" s="65"/>
      <c r="NZ9" s="65"/>
      <c r="OA9" s="65"/>
      <c r="OB9" s="65"/>
      <c r="OC9" s="65"/>
      <c r="OD9" s="65"/>
      <c r="OE9" s="65"/>
      <c r="OF9" s="65"/>
      <c r="OG9" s="65"/>
      <c r="OH9" s="65"/>
      <c r="OI9" s="65"/>
      <c r="OJ9" s="65"/>
      <c r="OK9" s="65"/>
      <c r="OL9" s="65"/>
      <c r="OM9" s="65"/>
      <c r="ON9" s="65"/>
      <c r="OO9" s="65"/>
      <c r="OP9" s="65"/>
      <c r="OQ9" s="65"/>
      <c r="OR9" s="65"/>
      <c r="OS9" s="65"/>
      <c r="OT9" s="65"/>
      <c r="OU9" s="65"/>
      <c r="OV9" s="65"/>
      <c r="OW9" s="65"/>
      <c r="OX9" s="65"/>
      <c r="OY9" s="65"/>
      <c r="OZ9" s="65"/>
      <c r="PA9" s="65"/>
      <c r="PB9" s="65"/>
      <c r="PC9" s="65"/>
      <c r="PD9" s="65"/>
      <c r="PE9" s="65"/>
      <c r="PF9" s="65"/>
      <c r="PG9" s="65"/>
      <c r="PH9" s="65"/>
      <c r="PI9" s="65"/>
      <c r="PJ9" s="65"/>
      <c r="PK9" s="65"/>
      <c r="PL9" s="65"/>
      <c r="PM9" s="65"/>
      <c r="PN9" s="65"/>
      <c r="PO9" s="65"/>
      <c r="PP9" s="65"/>
      <c r="PQ9" s="65"/>
      <c r="PR9" s="65"/>
      <c r="PS9" s="65"/>
      <c r="PT9" s="65"/>
      <c r="PU9" s="65"/>
      <c r="PV9" s="65"/>
      <c r="PW9" s="65"/>
      <c r="PX9" s="65"/>
      <c r="PY9" s="65"/>
      <c r="PZ9" s="65"/>
      <c r="QA9" s="65"/>
      <c r="QB9" s="65"/>
      <c r="QC9" s="65"/>
      <c r="QD9" s="65"/>
      <c r="QE9" s="65"/>
      <c r="QF9" s="65"/>
      <c r="QG9" s="65"/>
      <c r="QH9" s="65"/>
      <c r="QI9" s="65"/>
      <c r="QJ9" s="65"/>
      <c r="QK9" s="65"/>
      <c r="QL9" s="65"/>
      <c r="QM9" s="65"/>
      <c r="QN9" s="65"/>
      <c r="QO9" s="65"/>
      <c r="QP9" s="65"/>
      <c r="QQ9" s="65"/>
      <c r="QR9" s="65"/>
      <c r="QS9" s="65"/>
      <c r="QT9" s="65"/>
      <c r="QU9" s="65"/>
      <c r="QV9" s="65"/>
      <c r="QW9" s="65"/>
      <c r="QX9" s="65"/>
      <c r="QY9" s="65"/>
      <c r="QZ9" s="65"/>
      <c r="RA9" s="65"/>
      <c r="RB9" s="65"/>
      <c r="RC9" s="65"/>
      <c r="RD9" s="65"/>
      <c r="RE9" s="65"/>
      <c r="RF9" s="65"/>
      <c r="RG9" s="65"/>
      <c r="RH9" s="65"/>
      <c r="RI9" s="65"/>
      <c r="RJ9" s="65"/>
      <c r="RK9" s="65"/>
      <c r="RL9" s="65"/>
      <c r="RM9" s="65"/>
      <c r="RN9" s="65"/>
      <c r="RO9" s="65"/>
      <c r="RP9" s="65"/>
      <c r="RQ9" s="65"/>
      <c r="RR9" s="65"/>
      <c r="RS9" s="65"/>
      <c r="RT9" s="65"/>
      <c r="RU9" s="65"/>
      <c r="RV9" s="65"/>
      <c r="RW9" s="65"/>
      <c r="RX9" s="65"/>
      <c r="RY9" s="65"/>
      <c r="RZ9" s="65"/>
      <c r="SA9" s="65"/>
      <c r="SB9" s="65"/>
      <c r="SC9" s="65"/>
      <c r="SD9" s="65"/>
      <c r="SE9" s="65"/>
      <c r="SF9" s="65"/>
      <c r="SG9" s="65"/>
      <c r="SH9" s="65"/>
      <c r="SI9" s="65"/>
      <c r="SJ9" s="65"/>
      <c r="SK9" s="65"/>
      <c r="SL9" s="65"/>
      <c r="SM9" s="65"/>
      <c r="SN9" s="65"/>
      <c r="SO9" s="65"/>
      <c r="SP9" s="65"/>
      <c r="SQ9" s="65"/>
      <c r="SR9" s="65"/>
      <c r="SS9" s="65"/>
      <c r="ST9" s="65"/>
      <c r="SU9" s="65"/>
      <c r="SV9" s="65"/>
      <c r="SW9" s="65"/>
      <c r="SX9" s="65"/>
      <c r="SY9" s="65"/>
      <c r="SZ9" s="65"/>
      <c r="TA9" s="65"/>
      <c r="TB9" s="65"/>
      <c r="TC9" s="65"/>
      <c r="TD9" s="65"/>
      <c r="TE9" s="65"/>
      <c r="TF9" s="65"/>
      <c r="TG9" s="65"/>
      <c r="TH9" s="65"/>
      <c r="TI9" s="65"/>
      <c r="TJ9" s="65"/>
      <c r="TK9" s="65"/>
      <c r="TL9" s="65"/>
      <c r="TM9" s="65"/>
      <c r="TN9" s="65"/>
      <c r="TO9" s="65"/>
      <c r="TP9" s="65"/>
      <c r="TQ9" s="65"/>
      <c r="TR9" s="65"/>
      <c r="TS9" s="65"/>
      <c r="TT9" s="65"/>
      <c r="TU9" s="65"/>
      <c r="TV9" s="65"/>
      <c r="TW9" s="65"/>
      <c r="TX9" s="65"/>
      <c r="TY9" s="65"/>
      <c r="TZ9" s="65"/>
      <c r="UA9" s="65"/>
      <c r="UB9" s="65"/>
      <c r="UC9" s="65"/>
      <c r="UD9" s="65"/>
      <c r="UE9" s="65"/>
      <c r="UF9" s="65"/>
      <c r="UG9" s="65"/>
      <c r="UH9" s="65"/>
      <c r="UI9" s="65"/>
      <c r="UJ9" s="65"/>
      <c r="UK9" s="65"/>
      <c r="UL9" s="65"/>
      <c r="UM9" s="65"/>
      <c r="UN9" s="65"/>
      <c r="UO9" s="65"/>
      <c r="UP9" s="65"/>
      <c r="UQ9" s="65"/>
      <c r="UR9" s="65"/>
      <c r="US9" s="65"/>
      <c r="UT9" s="65"/>
      <c r="UU9" s="65"/>
      <c r="UV9" s="65"/>
      <c r="UW9" s="65"/>
      <c r="UX9" s="65"/>
      <c r="UY9" s="65"/>
      <c r="UZ9" s="65"/>
      <c r="VA9" s="65"/>
      <c r="VB9" s="65"/>
      <c r="VC9" s="65"/>
      <c r="VD9" s="65"/>
      <c r="VE9" s="65"/>
      <c r="VF9" s="65"/>
      <c r="VG9" s="65"/>
      <c r="VH9" s="65"/>
      <c r="VI9" s="65"/>
      <c r="VJ9" s="65"/>
      <c r="VK9" s="65"/>
      <c r="VL9" s="65"/>
      <c r="VM9" s="65"/>
      <c r="VN9" s="65"/>
      <c r="VO9" s="65"/>
      <c r="VP9" s="65"/>
      <c r="VQ9" s="65"/>
      <c r="VR9" s="65"/>
      <c r="VS9" s="65"/>
      <c r="VT9" s="65"/>
      <c r="VU9" s="65"/>
      <c r="VV9" s="65"/>
      <c r="VW9" s="65"/>
      <c r="VX9" s="65"/>
      <c r="VY9" s="65"/>
      <c r="VZ9" s="65"/>
      <c r="WA9" s="65"/>
      <c r="WB9" s="65"/>
      <c r="WC9" s="65"/>
      <c r="WD9" s="65"/>
      <c r="WE9" s="65"/>
      <c r="WF9" s="65"/>
      <c r="WG9" s="65"/>
      <c r="WH9" s="65"/>
      <c r="WI9" s="65"/>
      <c r="WJ9" s="65"/>
      <c r="WK9" s="65"/>
      <c r="WL9" s="65"/>
      <c r="WM9" s="65"/>
      <c r="WN9" s="65"/>
      <c r="WO9" s="65"/>
      <c r="WP9" s="65"/>
      <c r="WQ9" s="65"/>
      <c r="WR9" s="65"/>
      <c r="WS9" s="65"/>
      <c r="WT9" s="65"/>
      <c r="WU9" s="65"/>
      <c r="WV9" s="65"/>
      <c r="WW9" s="65"/>
    </row>
    <row r="10" spans="1:621" s="16" customFormat="1">
      <c r="A10" s="9">
        <v>1</v>
      </c>
      <c r="B10" s="9" t="s">
        <v>18</v>
      </c>
      <c r="C10" s="9" t="s">
        <v>19</v>
      </c>
      <c r="D10" s="10"/>
      <c r="E10" s="10">
        <v>14</v>
      </c>
      <c r="F10" s="11">
        <f t="shared" ref="F10:F30" si="0">IF(D10&gt;15,(D10-15)*0.5,0)+IF(E10&gt;12,(E10-12)*0.5,0)</f>
        <v>1</v>
      </c>
      <c r="G10" s="13">
        <v>52</v>
      </c>
      <c r="H10" s="11">
        <f>IF(ROUNDDOWN(((G10/6)*0.5),0)&gt;3,3,(ROUNDDOWN((G10/6),0)*0.5))</f>
        <v>3</v>
      </c>
      <c r="I10" s="9">
        <v>61</v>
      </c>
      <c r="J10" s="11">
        <f t="shared" ref="J10:J30" si="1">I10*0.1</f>
        <v>6.1000000000000005</v>
      </c>
      <c r="K10" s="12">
        <v>0</v>
      </c>
      <c r="L10" s="12">
        <v>0</v>
      </c>
      <c r="M10" s="9"/>
      <c r="N10" s="69"/>
      <c r="O10" s="14">
        <f t="shared" ref="O10:O30" si="2">L10+K10+J10+H10+F10</f>
        <v>10.100000000000001</v>
      </c>
      <c r="P10" s="15"/>
    </row>
    <row r="11" spans="1:621" s="16" customFormat="1">
      <c r="A11" s="9">
        <v>2</v>
      </c>
      <c r="B11" s="9" t="s">
        <v>20</v>
      </c>
      <c r="C11" s="9" t="s">
        <v>21</v>
      </c>
      <c r="D11" s="10"/>
      <c r="E11" s="10">
        <v>17</v>
      </c>
      <c r="F11" s="11">
        <f t="shared" si="0"/>
        <v>2.5</v>
      </c>
      <c r="G11" s="13"/>
      <c r="H11" s="11">
        <f>IF(ROUNDDOWN(((G11/6)*0.5),0)&gt;3,3,(ROUNDDOWN((G11/6),0)*0.5))</f>
        <v>0</v>
      </c>
      <c r="I11" s="9">
        <v>51</v>
      </c>
      <c r="J11" s="11">
        <f t="shared" si="1"/>
        <v>5.1000000000000005</v>
      </c>
      <c r="K11" s="12">
        <v>0</v>
      </c>
      <c r="L11" s="12">
        <v>0</v>
      </c>
      <c r="M11" s="9"/>
      <c r="N11" s="69"/>
      <c r="O11" s="14">
        <f t="shared" si="2"/>
        <v>7.6000000000000005</v>
      </c>
      <c r="P11" s="15"/>
    </row>
    <row r="12" spans="1:621" s="16" customFormat="1">
      <c r="A12" s="9">
        <v>3</v>
      </c>
      <c r="B12" s="9" t="s">
        <v>22</v>
      </c>
      <c r="C12" s="9" t="s">
        <v>23</v>
      </c>
      <c r="D12" s="10"/>
      <c r="E12" s="10">
        <v>12</v>
      </c>
      <c r="F12" s="11">
        <f t="shared" si="0"/>
        <v>0</v>
      </c>
      <c r="G12" s="13">
        <v>71</v>
      </c>
      <c r="H12" s="11">
        <f>IF(ROUNDDOWN(((G12/6)*0.5),0)&gt;3,3,(ROUNDDOWN((G12/6),0)*0.5))</f>
        <v>3</v>
      </c>
      <c r="I12" s="9">
        <v>44</v>
      </c>
      <c r="J12" s="11">
        <f t="shared" si="1"/>
        <v>4.4000000000000004</v>
      </c>
      <c r="K12" s="12">
        <v>0</v>
      </c>
      <c r="L12" s="12">
        <v>0</v>
      </c>
      <c r="M12" s="9"/>
      <c r="N12" s="69" t="s">
        <v>24</v>
      </c>
      <c r="O12" s="14">
        <f t="shared" si="2"/>
        <v>7.4</v>
      </c>
      <c r="P12" s="15"/>
    </row>
    <row r="13" spans="1:621" s="16" customFormat="1">
      <c r="A13" s="9">
        <v>4</v>
      </c>
      <c r="B13" s="9" t="s">
        <v>25</v>
      </c>
      <c r="C13" s="9" t="s">
        <v>26</v>
      </c>
      <c r="D13" s="10"/>
      <c r="E13" s="10">
        <v>10</v>
      </c>
      <c r="F13" s="11">
        <f t="shared" si="0"/>
        <v>0</v>
      </c>
      <c r="G13" s="13"/>
      <c r="H13" s="11">
        <f>IF(ROUNDDOWN(((G13/6)*0.5),0)&gt;3,3,(ROUNDDOWN((G13/6),0)*0.5))</f>
        <v>0</v>
      </c>
      <c r="I13" s="9">
        <v>67</v>
      </c>
      <c r="J13" s="11">
        <f t="shared" si="1"/>
        <v>6.7</v>
      </c>
      <c r="K13" s="12">
        <v>0</v>
      </c>
      <c r="L13" s="12">
        <v>0</v>
      </c>
      <c r="M13" s="9" t="s">
        <v>24</v>
      </c>
      <c r="N13" s="69"/>
      <c r="O13" s="14">
        <f t="shared" si="2"/>
        <v>6.7</v>
      </c>
      <c r="P13" s="15"/>
    </row>
    <row r="14" spans="1:621" s="16" customFormat="1">
      <c r="A14" s="9">
        <v>5</v>
      </c>
      <c r="B14" s="9" t="s">
        <v>27</v>
      </c>
      <c r="C14" s="9" t="s">
        <v>28</v>
      </c>
      <c r="D14" s="10"/>
      <c r="E14" s="10">
        <v>16</v>
      </c>
      <c r="F14" s="11">
        <f t="shared" si="0"/>
        <v>2</v>
      </c>
      <c r="G14" s="13">
        <v>43</v>
      </c>
      <c r="H14" s="11">
        <f>IF((ROUNDDOWN((G14/6),0))*0.5&gt;3,3,ROUNDDOWN(((G14/6)*0.3),0))</f>
        <v>3</v>
      </c>
      <c r="I14" s="9">
        <v>16</v>
      </c>
      <c r="J14" s="11">
        <f t="shared" si="1"/>
        <v>1.6</v>
      </c>
      <c r="K14" s="12">
        <v>0</v>
      </c>
      <c r="L14" s="12">
        <v>0</v>
      </c>
      <c r="M14" s="9"/>
      <c r="N14" s="69" t="s">
        <v>24</v>
      </c>
      <c r="O14" s="14">
        <f t="shared" si="2"/>
        <v>6.6</v>
      </c>
      <c r="P14" s="15"/>
    </row>
    <row r="15" spans="1:621" s="16" customFormat="1">
      <c r="A15" s="9">
        <v>6</v>
      </c>
      <c r="B15" s="9" t="s">
        <v>29</v>
      </c>
      <c r="C15" s="9" t="s">
        <v>30</v>
      </c>
      <c r="D15" s="10"/>
      <c r="E15" s="10">
        <v>13</v>
      </c>
      <c r="F15" s="11">
        <f t="shared" si="0"/>
        <v>0.5</v>
      </c>
      <c r="G15" s="13"/>
      <c r="H15" s="11">
        <f t="shared" ref="H15:H30" si="3">IF(ROUNDDOWN(((G15/6)*0.5),0)&gt;3,3,(ROUNDDOWN((G15/6),0)*0.5))</f>
        <v>0</v>
      </c>
      <c r="I15" s="9">
        <v>58</v>
      </c>
      <c r="J15" s="11">
        <f t="shared" si="1"/>
        <v>5.8000000000000007</v>
      </c>
      <c r="K15" s="12">
        <v>0</v>
      </c>
      <c r="L15" s="12">
        <v>0</v>
      </c>
      <c r="M15" s="9"/>
      <c r="N15" s="69"/>
      <c r="O15" s="14">
        <f t="shared" si="2"/>
        <v>6.3000000000000007</v>
      </c>
      <c r="P15" s="15"/>
    </row>
    <row r="16" spans="1:621" s="16" customFormat="1">
      <c r="A16" s="9">
        <v>7</v>
      </c>
      <c r="B16" s="9" t="s">
        <v>31</v>
      </c>
      <c r="C16" s="9" t="s">
        <v>32</v>
      </c>
      <c r="D16" s="10">
        <v>19.329999999999998</v>
      </c>
      <c r="E16" s="10"/>
      <c r="F16" s="11">
        <f t="shared" si="0"/>
        <v>2.1649999999999991</v>
      </c>
      <c r="G16" s="13"/>
      <c r="H16" s="11">
        <f t="shared" si="3"/>
        <v>0</v>
      </c>
      <c r="I16" s="9">
        <v>36</v>
      </c>
      <c r="J16" s="11">
        <f t="shared" si="1"/>
        <v>3.6</v>
      </c>
      <c r="K16" s="12">
        <v>0</v>
      </c>
      <c r="L16" s="12">
        <v>0</v>
      </c>
      <c r="M16" s="9" t="s">
        <v>24</v>
      </c>
      <c r="N16" s="69"/>
      <c r="O16" s="14">
        <f t="shared" si="2"/>
        <v>5.7649999999999988</v>
      </c>
      <c r="P16" s="15"/>
    </row>
    <row r="17" spans="1:17" s="16" customFormat="1">
      <c r="A17" s="9">
        <v>8</v>
      </c>
      <c r="B17" s="9" t="s">
        <v>33</v>
      </c>
      <c r="C17" s="9" t="s">
        <v>34</v>
      </c>
      <c r="D17" s="10">
        <v>16</v>
      </c>
      <c r="E17" s="10"/>
      <c r="F17" s="11">
        <f t="shared" si="0"/>
        <v>0.5</v>
      </c>
      <c r="G17" s="13"/>
      <c r="H17" s="11">
        <f t="shared" si="3"/>
        <v>0</v>
      </c>
      <c r="I17" s="9">
        <v>52</v>
      </c>
      <c r="J17" s="11">
        <f t="shared" si="1"/>
        <v>5.2</v>
      </c>
      <c r="K17" s="12">
        <v>0</v>
      </c>
      <c r="L17" s="12">
        <v>0</v>
      </c>
      <c r="M17" s="9"/>
      <c r="N17" s="69"/>
      <c r="O17" s="14">
        <f t="shared" si="2"/>
        <v>5.7</v>
      </c>
      <c r="P17" s="15"/>
    </row>
    <row r="18" spans="1:17" s="16" customFormat="1">
      <c r="A18" s="9">
        <v>9</v>
      </c>
      <c r="B18" s="9" t="s">
        <v>35</v>
      </c>
      <c r="C18" s="9" t="s">
        <v>36</v>
      </c>
      <c r="D18" s="10"/>
      <c r="E18" s="10">
        <v>15</v>
      </c>
      <c r="F18" s="11">
        <f t="shared" si="0"/>
        <v>1.5</v>
      </c>
      <c r="G18" s="13"/>
      <c r="H18" s="11">
        <f t="shared" si="3"/>
        <v>0</v>
      </c>
      <c r="I18" s="17">
        <v>42</v>
      </c>
      <c r="J18" s="11">
        <f t="shared" si="1"/>
        <v>4.2</v>
      </c>
      <c r="K18" s="12">
        <v>0</v>
      </c>
      <c r="L18" s="12">
        <v>0</v>
      </c>
      <c r="M18" s="9"/>
      <c r="N18" s="69"/>
      <c r="O18" s="14">
        <f t="shared" si="2"/>
        <v>5.7</v>
      </c>
      <c r="P18" s="15"/>
    </row>
    <row r="19" spans="1:17" s="19" customFormat="1" ht="12.75">
      <c r="A19" s="9">
        <v>10</v>
      </c>
      <c r="B19" s="9" t="s">
        <v>37</v>
      </c>
      <c r="C19" s="9" t="s">
        <v>38</v>
      </c>
      <c r="D19" s="10"/>
      <c r="E19" s="10">
        <v>19</v>
      </c>
      <c r="F19" s="11">
        <f t="shared" si="0"/>
        <v>3.5</v>
      </c>
      <c r="G19" s="13"/>
      <c r="H19" s="11">
        <f t="shared" si="3"/>
        <v>0</v>
      </c>
      <c r="I19" s="17">
        <v>17</v>
      </c>
      <c r="J19" s="11">
        <f t="shared" si="1"/>
        <v>1.7000000000000002</v>
      </c>
      <c r="K19" s="12">
        <v>0</v>
      </c>
      <c r="L19" s="12">
        <v>0</v>
      </c>
      <c r="M19" s="9"/>
      <c r="N19" s="69"/>
      <c r="O19" s="14">
        <f t="shared" si="2"/>
        <v>5.2</v>
      </c>
      <c r="P19" s="18"/>
    </row>
    <row r="20" spans="1:17" s="16" customFormat="1">
      <c r="A20" s="9">
        <v>11</v>
      </c>
      <c r="B20" s="9" t="s">
        <v>39</v>
      </c>
      <c r="C20" s="9" t="s">
        <v>40</v>
      </c>
      <c r="D20" s="10">
        <v>18.22</v>
      </c>
      <c r="E20" s="10"/>
      <c r="F20" s="11">
        <f t="shared" si="0"/>
        <v>1.6099999999999994</v>
      </c>
      <c r="G20" s="13">
        <v>107</v>
      </c>
      <c r="H20" s="11">
        <f t="shared" si="3"/>
        <v>3</v>
      </c>
      <c r="I20" s="9"/>
      <c r="J20" s="11">
        <f t="shared" si="1"/>
        <v>0</v>
      </c>
      <c r="K20" s="12">
        <v>0</v>
      </c>
      <c r="L20" s="12">
        <v>0</v>
      </c>
      <c r="M20" s="9"/>
      <c r="N20" s="69"/>
      <c r="O20" s="14">
        <f t="shared" si="2"/>
        <v>4.6099999999999994</v>
      </c>
      <c r="P20" s="15"/>
    </row>
    <row r="21" spans="1:17" s="16" customFormat="1">
      <c r="A21" s="9">
        <v>12</v>
      </c>
      <c r="B21" s="9" t="s">
        <v>41</v>
      </c>
      <c r="C21" s="9" t="s">
        <v>42</v>
      </c>
      <c r="D21" s="10">
        <v>18.66</v>
      </c>
      <c r="E21" s="10"/>
      <c r="F21" s="11">
        <f t="shared" si="0"/>
        <v>1.83</v>
      </c>
      <c r="G21" s="13"/>
      <c r="H21" s="11">
        <f t="shared" si="3"/>
        <v>0</v>
      </c>
      <c r="I21" s="9">
        <v>20</v>
      </c>
      <c r="J21" s="11">
        <f t="shared" si="1"/>
        <v>2</v>
      </c>
      <c r="K21" s="12">
        <v>0</v>
      </c>
      <c r="L21" s="12">
        <v>0</v>
      </c>
      <c r="M21" s="9"/>
      <c r="N21" s="69"/>
      <c r="O21" s="14">
        <f t="shared" si="2"/>
        <v>3.83</v>
      </c>
      <c r="P21" s="15"/>
    </row>
    <row r="22" spans="1:17" s="19" customFormat="1" ht="12.75">
      <c r="A22" s="9">
        <v>13</v>
      </c>
      <c r="B22" s="20" t="s">
        <v>43</v>
      </c>
      <c r="C22" s="20" t="s">
        <v>44</v>
      </c>
      <c r="D22" s="10"/>
      <c r="E22" s="10">
        <v>14</v>
      </c>
      <c r="F22" s="11">
        <f t="shared" si="0"/>
        <v>1</v>
      </c>
      <c r="G22" s="13"/>
      <c r="H22" s="11">
        <f t="shared" si="3"/>
        <v>0</v>
      </c>
      <c r="I22" s="9">
        <v>27</v>
      </c>
      <c r="J22" s="11">
        <f t="shared" si="1"/>
        <v>2.7</v>
      </c>
      <c r="K22" s="12">
        <v>0</v>
      </c>
      <c r="L22" s="12">
        <v>0</v>
      </c>
      <c r="M22" s="9"/>
      <c r="N22" s="69"/>
      <c r="O22" s="14">
        <f t="shared" si="2"/>
        <v>3.7</v>
      </c>
      <c r="P22" s="18"/>
    </row>
    <row r="23" spans="1:17" s="19" customFormat="1" ht="12.75">
      <c r="A23" s="9">
        <v>14</v>
      </c>
      <c r="B23" s="9" t="s">
        <v>45</v>
      </c>
      <c r="C23" s="9" t="s">
        <v>46</v>
      </c>
      <c r="D23" s="10">
        <v>17.36</v>
      </c>
      <c r="E23" s="10"/>
      <c r="F23" s="11">
        <f t="shared" si="0"/>
        <v>1.1799999999999997</v>
      </c>
      <c r="G23" s="13"/>
      <c r="H23" s="11">
        <f t="shared" si="3"/>
        <v>0</v>
      </c>
      <c r="I23" s="17">
        <v>11</v>
      </c>
      <c r="J23" s="11">
        <f t="shared" si="1"/>
        <v>1.1000000000000001</v>
      </c>
      <c r="K23" s="12">
        <v>0</v>
      </c>
      <c r="L23" s="12">
        <v>0</v>
      </c>
      <c r="M23" s="9"/>
      <c r="N23" s="69" t="s">
        <v>24</v>
      </c>
      <c r="O23" s="14">
        <f t="shared" si="2"/>
        <v>2.2799999999999998</v>
      </c>
      <c r="P23" s="18"/>
    </row>
    <row r="24" spans="1:17" s="19" customFormat="1" ht="12.75">
      <c r="A24" s="9">
        <v>15</v>
      </c>
      <c r="B24" s="9" t="s">
        <v>47</v>
      </c>
      <c r="C24" s="9" t="s">
        <v>48</v>
      </c>
      <c r="D24" s="10">
        <v>18.850000000000001</v>
      </c>
      <c r="E24" s="10"/>
      <c r="F24" s="11">
        <f t="shared" si="0"/>
        <v>1.9250000000000007</v>
      </c>
      <c r="G24" s="13"/>
      <c r="H24" s="11">
        <f t="shared" si="3"/>
        <v>0</v>
      </c>
      <c r="I24" s="9">
        <v>3</v>
      </c>
      <c r="J24" s="11">
        <f t="shared" si="1"/>
        <v>0.30000000000000004</v>
      </c>
      <c r="K24" s="12">
        <v>0</v>
      </c>
      <c r="L24" s="12">
        <v>0</v>
      </c>
      <c r="M24" s="9"/>
      <c r="N24" s="69"/>
      <c r="O24" s="14">
        <f t="shared" si="2"/>
        <v>2.2250000000000005</v>
      </c>
      <c r="P24" s="18"/>
    </row>
    <row r="25" spans="1:17" s="19" customFormat="1" ht="12.75">
      <c r="A25" s="9">
        <v>16</v>
      </c>
      <c r="B25" s="9" t="s">
        <v>49</v>
      </c>
      <c r="C25" s="9" t="s">
        <v>50</v>
      </c>
      <c r="D25" s="10"/>
      <c r="E25" s="10">
        <v>16</v>
      </c>
      <c r="F25" s="11">
        <f t="shared" si="0"/>
        <v>2</v>
      </c>
      <c r="G25" s="13"/>
      <c r="H25" s="11">
        <f t="shared" si="3"/>
        <v>0</v>
      </c>
      <c r="I25" s="17"/>
      <c r="J25" s="11">
        <f t="shared" si="1"/>
        <v>0</v>
      </c>
      <c r="K25" s="12">
        <v>0</v>
      </c>
      <c r="L25" s="12">
        <v>0</v>
      </c>
      <c r="M25" s="9"/>
      <c r="N25" s="69"/>
      <c r="O25" s="14">
        <f t="shared" si="2"/>
        <v>2</v>
      </c>
      <c r="P25" s="18"/>
    </row>
    <row r="26" spans="1:17" s="19" customFormat="1" ht="12.75">
      <c r="A26" s="9">
        <v>17</v>
      </c>
      <c r="B26" s="17" t="s">
        <v>51</v>
      </c>
      <c r="C26" s="9" t="s">
        <v>52</v>
      </c>
      <c r="D26" s="10"/>
      <c r="E26" s="10">
        <v>16</v>
      </c>
      <c r="F26" s="11">
        <f t="shared" si="0"/>
        <v>2</v>
      </c>
      <c r="G26" s="13"/>
      <c r="H26" s="11">
        <f t="shared" si="3"/>
        <v>0</v>
      </c>
      <c r="I26" s="9"/>
      <c r="J26" s="11">
        <f t="shared" si="1"/>
        <v>0</v>
      </c>
      <c r="K26" s="12">
        <v>0</v>
      </c>
      <c r="L26" s="12">
        <v>0</v>
      </c>
      <c r="M26" s="9"/>
      <c r="N26" s="69"/>
      <c r="O26" s="14">
        <f t="shared" si="2"/>
        <v>2</v>
      </c>
      <c r="P26" s="18"/>
    </row>
    <row r="27" spans="1:17" s="19" customFormat="1" ht="12.75">
      <c r="A27" s="9">
        <v>18</v>
      </c>
      <c r="B27" s="9" t="s">
        <v>53</v>
      </c>
      <c r="C27" s="9" t="s">
        <v>54</v>
      </c>
      <c r="D27" s="10"/>
      <c r="E27" s="10">
        <v>16</v>
      </c>
      <c r="F27" s="11">
        <f t="shared" si="0"/>
        <v>2</v>
      </c>
      <c r="G27" s="13"/>
      <c r="H27" s="11">
        <f t="shared" si="3"/>
        <v>0</v>
      </c>
      <c r="I27" s="9"/>
      <c r="J27" s="11">
        <f t="shared" si="1"/>
        <v>0</v>
      </c>
      <c r="K27" s="12">
        <v>0</v>
      </c>
      <c r="L27" s="12">
        <v>0</v>
      </c>
      <c r="M27" s="9"/>
      <c r="N27" s="69"/>
      <c r="O27" s="14">
        <f t="shared" si="2"/>
        <v>2</v>
      </c>
      <c r="P27" s="18"/>
    </row>
    <row r="28" spans="1:17" s="16" customFormat="1">
      <c r="A28" s="9">
        <v>19</v>
      </c>
      <c r="B28" s="9" t="s">
        <v>55</v>
      </c>
      <c r="C28" s="9" t="s">
        <v>56</v>
      </c>
      <c r="D28" s="10"/>
      <c r="E28" s="10">
        <v>14</v>
      </c>
      <c r="F28" s="11">
        <f t="shared" si="0"/>
        <v>1</v>
      </c>
      <c r="G28" s="13">
        <v>5</v>
      </c>
      <c r="H28" s="11">
        <f t="shared" si="3"/>
        <v>0</v>
      </c>
      <c r="I28" s="9">
        <v>3</v>
      </c>
      <c r="J28" s="11">
        <f t="shared" si="1"/>
        <v>0.30000000000000004</v>
      </c>
      <c r="K28" s="12">
        <v>0</v>
      </c>
      <c r="L28" s="12">
        <v>0</v>
      </c>
      <c r="M28" s="9"/>
      <c r="N28" s="69"/>
      <c r="O28" s="14">
        <f t="shared" si="2"/>
        <v>1.3</v>
      </c>
      <c r="P28" s="15"/>
    </row>
    <row r="29" spans="1:17" s="16" customFormat="1">
      <c r="A29" s="9">
        <v>20</v>
      </c>
      <c r="B29" s="9" t="s">
        <v>57</v>
      </c>
      <c r="C29" s="9" t="s">
        <v>58</v>
      </c>
      <c r="D29" s="10"/>
      <c r="E29" s="10">
        <v>13</v>
      </c>
      <c r="F29" s="11">
        <f t="shared" si="0"/>
        <v>0.5</v>
      </c>
      <c r="G29" s="13"/>
      <c r="H29" s="11">
        <f t="shared" si="3"/>
        <v>0</v>
      </c>
      <c r="I29" s="9">
        <v>2</v>
      </c>
      <c r="J29" s="11">
        <f t="shared" si="1"/>
        <v>0.2</v>
      </c>
      <c r="K29" s="12">
        <v>0</v>
      </c>
      <c r="L29" s="12">
        <v>0</v>
      </c>
      <c r="M29" s="9"/>
      <c r="N29" s="69"/>
      <c r="O29" s="14">
        <f t="shared" si="2"/>
        <v>0.7</v>
      </c>
      <c r="P29" s="15"/>
    </row>
    <row r="30" spans="1:17" s="16" customFormat="1">
      <c r="A30" s="9">
        <v>21</v>
      </c>
      <c r="B30" s="9" t="s">
        <v>59</v>
      </c>
      <c r="C30" s="9" t="s">
        <v>60</v>
      </c>
      <c r="D30" s="10"/>
      <c r="E30" s="10">
        <v>12</v>
      </c>
      <c r="F30" s="11">
        <f t="shared" si="0"/>
        <v>0</v>
      </c>
      <c r="G30" s="13"/>
      <c r="H30" s="11">
        <f t="shared" si="3"/>
        <v>0</v>
      </c>
      <c r="I30" s="9"/>
      <c r="J30" s="11">
        <f t="shared" si="1"/>
        <v>0</v>
      </c>
      <c r="K30" s="12">
        <v>0</v>
      </c>
      <c r="L30" s="12">
        <v>0</v>
      </c>
      <c r="M30" s="9"/>
      <c r="N30" s="69"/>
      <c r="O30" s="14">
        <f t="shared" si="2"/>
        <v>0</v>
      </c>
      <c r="P30" s="15"/>
    </row>
    <row r="32" spans="1:17" s="16" customFormat="1">
      <c r="A32" s="75" t="s">
        <v>61</v>
      </c>
      <c r="B32" s="75"/>
      <c r="C32" s="75"/>
      <c r="D32" s="75"/>
      <c r="E32" s="21"/>
      <c r="H32" s="21"/>
      <c r="I32" s="21"/>
      <c r="J32" s="22"/>
      <c r="K32" s="21"/>
      <c r="L32" s="22"/>
      <c r="M32" s="22"/>
      <c r="O32" s="21"/>
      <c r="Q32" s="23"/>
    </row>
    <row r="33" spans="1:621" s="25" customFormat="1" ht="60">
      <c r="A33" s="24" t="s">
        <v>1</v>
      </c>
      <c r="B33" s="24" t="s">
        <v>2</v>
      </c>
      <c r="C33" s="24" t="s">
        <v>3</v>
      </c>
      <c r="D33" s="6" t="s">
        <v>62</v>
      </c>
      <c r="E33" s="6" t="s">
        <v>63</v>
      </c>
      <c r="F33" s="24" t="s">
        <v>64</v>
      </c>
      <c r="G33" s="24" t="s">
        <v>65</v>
      </c>
      <c r="H33" s="24" t="s">
        <v>66</v>
      </c>
      <c r="I33" s="6" t="s">
        <v>67</v>
      </c>
      <c r="J33" s="6" t="s">
        <v>68</v>
      </c>
      <c r="K33" s="6" t="s">
        <v>69</v>
      </c>
      <c r="L33" s="6" t="s">
        <v>70</v>
      </c>
      <c r="M33" s="6" t="s">
        <v>12</v>
      </c>
      <c r="N33" s="6" t="s">
        <v>71</v>
      </c>
      <c r="O33" s="6" t="s">
        <v>14</v>
      </c>
      <c r="P33" s="6" t="s">
        <v>72</v>
      </c>
      <c r="Q33" s="7" t="s">
        <v>15</v>
      </c>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c r="IW33" s="66"/>
      <c r="IX33" s="66"/>
      <c r="IY33" s="66"/>
      <c r="IZ33" s="66"/>
      <c r="JA33" s="66"/>
      <c r="JB33" s="66"/>
      <c r="JC33" s="66"/>
      <c r="JD33" s="66"/>
      <c r="JE33" s="66"/>
      <c r="JF33" s="66"/>
      <c r="JG33" s="66"/>
      <c r="JH33" s="66"/>
      <c r="JI33" s="66"/>
      <c r="JJ33" s="66"/>
      <c r="JK33" s="66"/>
      <c r="JL33" s="66"/>
      <c r="JM33" s="66"/>
      <c r="JN33" s="66"/>
      <c r="JO33" s="66"/>
      <c r="JP33" s="66"/>
      <c r="JQ33" s="66"/>
      <c r="JR33" s="66"/>
      <c r="JS33" s="66"/>
      <c r="JT33" s="66"/>
      <c r="JU33" s="66"/>
      <c r="JV33" s="66"/>
      <c r="JW33" s="66"/>
      <c r="JX33" s="66"/>
      <c r="JY33" s="66"/>
      <c r="JZ33" s="66"/>
      <c r="KA33" s="66"/>
      <c r="KB33" s="66"/>
      <c r="KC33" s="66"/>
      <c r="KD33" s="66"/>
      <c r="KE33" s="66"/>
      <c r="KF33" s="66"/>
      <c r="KG33" s="66"/>
      <c r="KH33" s="66"/>
      <c r="KI33" s="66"/>
      <c r="KJ33" s="66"/>
      <c r="KK33" s="66"/>
      <c r="KL33" s="66"/>
      <c r="KM33" s="66"/>
      <c r="KN33" s="66"/>
      <c r="KO33" s="66"/>
      <c r="KP33" s="66"/>
      <c r="KQ33" s="66"/>
      <c r="KR33" s="66"/>
      <c r="KS33" s="66"/>
      <c r="KT33" s="66"/>
      <c r="KU33" s="66"/>
      <c r="KV33" s="66"/>
      <c r="KW33" s="66"/>
      <c r="KX33" s="66"/>
      <c r="KY33" s="66"/>
      <c r="KZ33" s="66"/>
      <c r="LA33" s="66"/>
      <c r="LB33" s="66"/>
      <c r="LC33" s="66"/>
      <c r="LD33" s="66"/>
      <c r="LE33" s="66"/>
      <c r="LF33" s="66"/>
      <c r="LG33" s="66"/>
      <c r="LH33" s="66"/>
      <c r="LI33" s="66"/>
      <c r="LJ33" s="66"/>
      <c r="LK33" s="66"/>
      <c r="LL33" s="66"/>
      <c r="LM33" s="66"/>
      <c r="LN33" s="66"/>
      <c r="LO33" s="66"/>
      <c r="LP33" s="66"/>
      <c r="LQ33" s="66"/>
      <c r="LR33" s="66"/>
      <c r="LS33" s="66"/>
      <c r="LT33" s="66"/>
      <c r="LU33" s="66"/>
      <c r="LV33" s="66"/>
      <c r="LW33" s="66"/>
      <c r="LX33" s="66"/>
      <c r="LY33" s="66"/>
      <c r="LZ33" s="66"/>
      <c r="MA33" s="66"/>
      <c r="MB33" s="66"/>
      <c r="MC33" s="66"/>
      <c r="MD33" s="66"/>
      <c r="ME33" s="66"/>
      <c r="MF33" s="66"/>
      <c r="MG33" s="66"/>
      <c r="MH33" s="66"/>
      <c r="MI33" s="66"/>
      <c r="MJ33" s="66"/>
      <c r="MK33" s="66"/>
      <c r="ML33" s="66"/>
      <c r="MM33" s="66"/>
      <c r="MN33" s="66"/>
      <c r="MO33" s="66"/>
      <c r="MP33" s="66"/>
      <c r="MQ33" s="66"/>
      <c r="MR33" s="66"/>
      <c r="MS33" s="66"/>
      <c r="MT33" s="66"/>
      <c r="MU33" s="66"/>
      <c r="MV33" s="66"/>
      <c r="MW33" s="66"/>
      <c r="MX33" s="66"/>
      <c r="MY33" s="66"/>
      <c r="MZ33" s="66"/>
      <c r="NA33" s="66"/>
      <c r="NB33" s="66"/>
      <c r="NC33" s="66"/>
      <c r="ND33" s="66"/>
      <c r="NE33" s="66"/>
      <c r="NF33" s="66"/>
      <c r="NG33" s="66"/>
      <c r="NH33" s="66"/>
      <c r="NI33" s="66"/>
      <c r="NJ33" s="66"/>
      <c r="NK33" s="66"/>
      <c r="NL33" s="66"/>
      <c r="NM33" s="66"/>
      <c r="NN33" s="66"/>
      <c r="NO33" s="66"/>
      <c r="NP33" s="66"/>
      <c r="NQ33" s="66"/>
      <c r="NR33" s="66"/>
      <c r="NS33" s="66"/>
      <c r="NT33" s="66"/>
      <c r="NU33" s="66"/>
      <c r="NV33" s="66"/>
      <c r="NW33" s="66"/>
      <c r="NX33" s="66"/>
      <c r="NY33" s="66"/>
      <c r="NZ33" s="66"/>
      <c r="OA33" s="66"/>
      <c r="OB33" s="66"/>
      <c r="OC33" s="66"/>
      <c r="OD33" s="66"/>
      <c r="OE33" s="66"/>
      <c r="OF33" s="66"/>
      <c r="OG33" s="66"/>
      <c r="OH33" s="66"/>
      <c r="OI33" s="66"/>
      <c r="OJ33" s="66"/>
      <c r="OK33" s="66"/>
      <c r="OL33" s="66"/>
      <c r="OM33" s="66"/>
      <c r="ON33" s="66"/>
      <c r="OO33" s="66"/>
      <c r="OP33" s="66"/>
      <c r="OQ33" s="66"/>
      <c r="OR33" s="66"/>
      <c r="OS33" s="66"/>
      <c r="OT33" s="66"/>
      <c r="OU33" s="66"/>
      <c r="OV33" s="66"/>
      <c r="OW33" s="66"/>
      <c r="OX33" s="66"/>
      <c r="OY33" s="66"/>
      <c r="OZ33" s="66"/>
      <c r="PA33" s="66"/>
      <c r="PB33" s="66"/>
      <c r="PC33" s="66"/>
      <c r="PD33" s="66"/>
      <c r="PE33" s="66"/>
      <c r="PF33" s="66"/>
      <c r="PG33" s="66"/>
      <c r="PH33" s="66"/>
      <c r="PI33" s="66"/>
      <c r="PJ33" s="66"/>
      <c r="PK33" s="66"/>
      <c r="PL33" s="66"/>
      <c r="PM33" s="66"/>
      <c r="PN33" s="66"/>
      <c r="PO33" s="66"/>
      <c r="PP33" s="66"/>
      <c r="PQ33" s="66"/>
      <c r="PR33" s="66"/>
      <c r="PS33" s="66"/>
      <c r="PT33" s="66"/>
      <c r="PU33" s="66"/>
      <c r="PV33" s="66"/>
      <c r="PW33" s="66"/>
      <c r="PX33" s="66"/>
      <c r="PY33" s="66"/>
      <c r="PZ33" s="66"/>
      <c r="QA33" s="66"/>
      <c r="QB33" s="66"/>
      <c r="QC33" s="66"/>
      <c r="QD33" s="66"/>
      <c r="QE33" s="66"/>
      <c r="QF33" s="66"/>
      <c r="QG33" s="66"/>
      <c r="QH33" s="66"/>
      <c r="QI33" s="66"/>
      <c r="QJ33" s="66"/>
      <c r="QK33" s="66"/>
      <c r="QL33" s="66"/>
      <c r="QM33" s="66"/>
      <c r="QN33" s="66"/>
      <c r="QO33" s="66"/>
      <c r="QP33" s="66"/>
      <c r="QQ33" s="66"/>
      <c r="QR33" s="66"/>
      <c r="QS33" s="66"/>
      <c r="QT33" s="66"/>
      <c r="QU33" s="66"/>
      <c r="QV33" s="66"/>
      <c r="QW33" s="66"/>
      <c r="QX33" s="66"/>
      <c r="QY33" s="66"/>
      <c r="QZ33" s="66"/>
      <c r="RA33" s="66"/>
      <c r="RB33" s="66"/>
      <c r="RC33" s="66"/>
      <c r="RD33" s="66"/>
      <c r="RE33" s="66"/>
      <c r="RF33" s="66"/>
      <c r="RG33" s="66"/>
      <c r="RH33" s="66"/>
      <c r="RI33" s="66"/>
      <c r="RJ33" s="66"/>
      <c r="RK33" s="66"/>
      <c r="RL33" s="66"/>
      <c r="RM33" s="66"/>
      <c r="RN33" s="66"/>
      <c r="RO33" s="66"/>
      <c r="RP33" s="66"/>
      <c r="RQ33" s="66"/>
      <c r="RR33" s="66"/>
      <c r="RS33" s="66"/>
      <c r="RT33" s="66"/>
      <c r="RU33" s="66"/>
      <c r="RV33" s="66"/>
      <c r="RW33" s="66"/>
      <c r="RX33" s="66"/>
      <c r="RY33" s="66"/>
      <c r="RZ33" s="66"/>
      <c r="SA33" s="66"/>
      <c r="SB33" s="66"/>
      <c r="SC33" s="66"/>
      <c r="SD33" s="66"/>
      <c r="SE33" s="66"/>
      <c r="SF33" s="66"/>
      <c r="SG33" s="66"/>
      <c r="SH33" s="66"/>
      <c r="SI33" s="66"/>
      <c r="SJ33" s="66"/>
      <c r="SK33" s="66"/>
      <c r="SL33" s="66"/>
      <c r="SM33" s="66"/>
      <c r="SN33" s="66"/>
      <c r="SO33" s="66"/>
      <c r="SP33" s="66"/>
      <c r="SQ33" s="66"/>
      <c r="SR33" s="66"/>
      <c r="SS33" s="66"/>
      <c r="ST33" s="66"/>
      <c r="SU33" s="66"/>
      <c r="SV33" s="66"/>
      <c r="SW33" s="66"/>
      <c r="SX33" s="66"/>
      <c r="SY33" s="66"/>
      <c r="SZ33" s="66"/>
      <c r="TA33" s="66"/>
      <c r="TB33" s="66"/>
      <c r="TC33" s="66"/>
      <c r="TD33" s="66"/>
      <c r="TE33" s="66"/>
      <c r="TF33" s="66"/>
      <c r="TG33" s="66"/>
      <c r="TH33" s="66"/>
      <c r="TI33" s="66"/>
      <c r="TJ33" s="66"/>
      <c r="TK33" s="66"/>
      <c r="TL33" s="66"/>
      <c r="TM33" s="66"/>
      <c r="TN33" s="66"/>
      <c r="TO33" s="66"/>
      <c r="TP33" s="66"/>
      <c r="TQ33" s="66"/>
      <c r="TR33" s="66"/>
      <c r="TS33" s="66"/>
      <c r="TT33" s="66"/>
      <c r="TU33" s="66"/>
      <c r="TV33" s="66"/>
      <c r="TW33" s="66"/>
      <c r="TX33" s="66"/>
      <c r="TY33" s="66"/>
      <c r="TZ33" s="66"/>
      <c r="UA33" s="66"/>
      <c r="UB33" s="66"/>
      <c r="UC33" s="66"/>
      <c r="UD33" s="66"/>
      <c r="UE33" s="66"/>
      <c r="UF33" s="66"/>
      <c r="UG33" s="66"/>
      <c r="UH33" s="66"/>
      <c r="UI33" s="66"/>
      <c r="UJ33" s="66"/>
      <c r="UK33" s="66"/>
      <c r="UL33" s="66"/>
      <c r="UM33" s="66"/>
      <c r="UN33" s="66"/>
      <c r="UO33" s="66"/>
      <c r="UP33" s="66"/>
      <c r="UQ33" s="66"/>
      <c r="UR33" s="66"/>
      <c r="US33" s="66"/>
      <c r="UT33" s="66"/>
      <c r="UU33" s="66"/>
      <c r="UV33" s="66"/>
      <c r="UW33" s="66"/>
      <c r="UX33" s="66"/>
      <c r="UY33" s="66"/>
      <c r="UZ33" s="66"/>
      <c r="VA33" s="66"/>
      <c r="VB33" s="66"/>
      <c r="VC33" s="66"/>
      <c r="VD33" s="66"/>
      <c r="VE33" s="66"/>
      <c r="VF33" s="66"/>
      <c r="VG33" s="66"/>
      <c r="VH33" s="66"/>
      <c r="VI33" s="66"/>
      <c r="VJ33" s="66"/>
      <c r="VK33" s="66"/>
      <c r="VL33" s="66"/>
      <c r="VM33" s="66"/>
      <c r="VN33" s="66"/>
      <c r="VO33" s="66"/>
      <c r="VP33" s="66"/>
      <c r="VQ33" s="66"/>
      <c r="VR33" s="66"/>
      <c r="VS33" s="66"/>
      <c r="VT33" s="66"/>
      <c r="VU33" s="66"/>
      <c r="VV33" s="66"/>
      <c r="VW33" s="66"/>
      <c r="VX33" s="66"/>
      <c r="VY33" s="66"/>
      <c r="VZ33" s="66"/>
      <c r="WA33" s="66"/>
      <c r="WB33" s="66"/>
      <c r="WC33" s="66"/>
      <c r="WD33" s="66"/>
      <c r="WE33" s="66"/>
      <c r="WF33" s="66"/>
      <c r="WG33" s="66"/>
      <c r="WH33" s="66"/>
      <c r="WI33" s="66"/>
      <c r="WJ33" s="66"/>
      <c r="WK33" s="66"/>
      <c r="WL33" s="66"/>
      <c r="WM33" s="66"/>
      <c r="WN33" s="66"/>
      <c r="WO33" s="66"/>
      <c r="WP33" s="66"/>
      <c r="WQ33" s="66"/>
      <c r="WR33" s="66"/>
      <c r="WS33" s="66"/>
      <c r="WT33" s="66"/>
      <c r="WU33" s="66"/>
      <c r="WV33" s="66"/>
      <c r="WW33" s="66"/>
    </row>
    <row r="34" spans="1:621" s="29" customFormat="1" ht="12.75">
      <c r="A34" s="20">
        <v>1</v>
      </c>
      <c r="B34" s="20" t="s">
        <v>73</v>
      </c>
      <c r="C34" s="20" t="s">
        <v>74</v>
      </c>
      <c r="D34" s="26">
        <v>2008</v>
      </c>
      <c r="E34" s="27">
        <f>IF((2013-D34)*0.3&gt;3,3,(2013-D34)*0.3)</f>
        <v>1.5</v>
      </c>
      <c r="F34" s="27">
        <v>0</v>
      </c>
      <c r="G34" s="27">
        <v>0</v>
      </c>
      <c r="H34" s="27">
        <v>0</v>
      </c>
      <c r="I34" s="20">
        <v>0</v>
      </c>
      <c r="J34" s="20">
        <f>IF(ROUNDDOWN((I34/6),0)*0.5&gt;3,3,(ROUNDDOWN((I34/6),0))*0.5)</f>
        <v>0</v>
      </c>
      <c r="K34" s="20">
        <v>27</v>
      </c>
      <c r="L34" s="9">
        <f>K34*0.1</f>
        <v>2.7</v>
      </c>
      <c r="M34" s="9">
        <v>0</v>
      </c>
      <c r="N34" s="9">
        <v>0</v>
      </c>
      <c r="O34" s="27"/>
      <c r="P34" s="28"/>
      <c r="Q34" s="30">
        <f>N34+M34+L34+J34+H34+G34+F34+E34</f>
        <v>4.2</v>
      </c>
    </row>
    <row r="35" spans="1:621" s="16" customFormat="1">
      <c r="D35" s="21"/>
      <c r="E35" s="21"/>
      <c r="H35" s="21"/>
      <c r="I35" s="21"/>
      <c r="J35" s="22"/>
      <c r="K35" s="21"/>
      <c r="L35" s="22"/>
      <c r="M35" s="22"/>
      <c r="N35" s="21"/>
      <c r="O35" s="22"/>
      <c r="P35" s="22"/>
      <c r="Q35" s="21"/>
    </row>
    <row r="36" spans="1:621" s="16" customFormat="1">
      <c r="D36" s="21"/>
      <c r="E36" s="21"/>
      <c r="H36" s="21"/>
      <c r="I36" s="21"/>
      <c r="J36" s="22"/>
      <c r="K36" s="21"/>
      <c r="L36" s="22"/>
      <c r="M36" s="22"/>
    </row>
    <row r="37" spans="1:621" s="16" customFormat="1">
      <c r="A37" s="75" t="s">
        <v>75</v>
      </c>
      <c r="B37" s="75"/>
      <c r="C37" s="75"/>
      <c r="D37" s="21"/>
      <c r="E37" s="21"/>
      <c r="H37" s="21"/>
      <c r="I37" s="21"/>
      <c r="J37" s="22"/>
      <c r="K37" s="21"/>
      <c r="L37" s="22"/>
      <c r="M37" s="22"/>
    </row>
    <row r="38" spans="1:621" s="25" customFormat="1" ht="60">
      <c r="A38" s="24" t="s">
        <v>1</v>
      </c>
      <c r="B38" s="24" t="s">
        <v>2</v>
      </c>
      <c r="C38" s="24" t="s">
        <v>3</v>
      </c>
      <c r="D38" s="6" t="s">
        <v>62</v>
      </c>
      <c r="E38" s="6" t="s">
        <v>63</v>
      </c>
      <c r="F38" s="24" t="s">
        <v>64</v>
      </c>
      <c r="G38" s="24" t="s">
        <v>65</v>
      </c>
      <c r="H38" s="24" t="s">
        <v>66</v>
      </c>
      <c r="I38" s="6" t="s">
        <v>76</v>
      </c>
      <c r="J38" s="6" t="s">
        <v>68</v>
      </c>
      <c r="K38" s="6" t="s">
        <v>69</v>
      </c>
      <c r="L38" s="6" t="s">
        <v>70</v>
      </c>
      <c r="M38" s="6" t="s">
        <v>12</v>
      </c>
      <c r="N38" s="6" t="s">
        <v>71</v>
      </c>
      <c r="O38" s="6" t="s">
        <v>14</v>
      </c>
      <c r="P38" s="6" t="s">
        <v>72</v>
      </c>
      <c r="Q38" s="7" t="s">
        <v>15</v>
      </c>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c r="IW38" s="66"/>
      <c r="IX38" s="66"/>
      <c r="IY38" s="66"/>
      <c r="IZ38" s="66"/>
      <c r="JA38" s="66"/>
      <c r="JB38" s="66"/>
      <c r="JC38" s="66"/>
      <c r="JD38" s="66"/>
      <c r="JE38" s="66"/>
      <c r="JF38" s="66"/>
      <c r="JG38" s="66"/>
      <c r="JH38" s="66"/>
      <c r="JI38" s="66"/>
      <c r="JJ38" s="66"/>
      <c r="JK38" s="66"/>
      <c r="JL38" s="66"/>
      <c r="JM38" s="66"/>
      <c r="JN38" s="66"/>
      <c r="JO38" s="66"/>
      <c r="JP38" s="66"/>
      <c r="JQ38" s="66"/>
      <c r="JR38" s="66"/>
      <c r="JS38" s="66"/>
      <c r="JT38" s="66"/>
      <c r="JU38" s="66"/>
      <c r="JV38" s="66"/>
      <c r="JW38" s="66"/>
      <c r="JX38" s="66"/>
      <c r="JY38" s="66"/>
      <c r="JZ38" s="66"/>
      <c r="KA38" s="66"/>
      <c r="KB38" s="66"/>
      <c r="KC38" s="66"/>
      <c r="KD38" s="66"/>
      <c r="KE38" s="66"/>
      <c r="KF38" s="66"/>
      <c r="KG38" s="66"/>
      <c r="KH38" s="66"/>
      <c r="KI38" s="66"/>
      <c r="KJ38" s="66"/>
      <c r="KK38" s="66"/>
      <c r="KL38" s="66"/>
      <c r="KM38" s="66"/>
      <c r="KN38" s="66"/>
      <c r="KO38" s="66"/>
      <c r="KP38" s="66"/>
      <c r="KQ38" s="66"/>
      <c r="KR38" s="66"/>
      <c r="KS38" s="66"/>
      <c r="KT38" s="66"/>
      <c r="KU38" s="66"/>
      <c r="KV38" s="66"/>
      <c r="KW38" s="66"/>
      <c r="KX38" s="66"/>
      <c r="KY38" s="66"/>
      <c r="KZ38" s="66"/>
      <c r="LA38" s="66"/>
      <c r="LB38" s="66"/>
      <c r="LC38" s="66"/>
      <c r="LD38" s="66"/>
      <c r="LE38" s="66"/>
      <c r="LF38" s="66"/>
      <c r="LG38" s="66"/>
      <c r="LH38" s="66"/>
      <c r="LI38" s="66"/>
      <c r="LJ38" s="66"/>
      <c r="LK38" s="66"/>
      <c r="LL38" s="66"/>
      <c r="LM38" s="66"/>
      <c r="LN38" s="66"/>
      <c r="LO38" s="66"/>
      <c r="LP38" s="66"/>
      <c r="LQ38" s="66"/>
      <c r="LR38" s="66"/>
      <c r="LS38" s="66"/>
      <c r="LT38" s="66"/>
      <c r="LU38" s="66"/>
      <c r="LV38" s="66"/>
      <c r="LW38" s="66"/>
      <c r="LX38" s="66"/>
      <c r="LY38" s="66"/>
      <c r="LZ38" s="66"/>
      <c r="MA38" s="66"/>
      <c r="MB38" s="66"/>
      <c r="MC38" s="66"/>
      <c r="MD38" s="66"/>
      <c r="ME38" s="66"/>
      <c r="MF38" s="66"/>
      <c r="MG38" s="66"/>
      <c r="MH38" s="66"/>
      <c r="MI38" s="66"/>
      <c r="MJ38" s="66"/>
      <c r="MK38" s="66"/>
      <c r="ML38" s="66"/>
      <c r="MM38" s="66"/>
      <c r="MN38" s="66"/>
      <c r="MO38" s="66"/>
      <c r="MP38" s="66"/>
      <c r="MQ38" s="66"/>
      <c r="MR38" s="66"/>
      <c r="MS38" s="66"/>
      <c r="MT38" s="66"/>
      <c r="MU38" s="66"/>
      <c r="MV38" s="66"/>
      <c r="MW38" s="66"/>
      <c r="MX38" s="66"/>
      <c r="MY38" s="66"/>
      <c r="MZ38" s="66"/>
      <c r="NA38" s="66"/>
      <c r="NB38" s="66"/>
      <c r="NC38" s="66"/>
      <c r="ND38" s="66"/>
      <c r="NE38" s="66"/>
      <c r="NF38" s="66"/>
      <c r="NG38" s="66"/>
      <c r="NH38" s="66"/>
      <c r="NI38" s="66"/>
      <c r="NJ38" s="66"/>
      <c r="NK38" s="66"/>
      <c r="NL38" s="66"/>
      <c r="NM38" s="66"/>
      <c r="NN38" s="66"/>
      <c r="NO38" s="66"/>
      <c r="NP38" s="66"/>
      <c r="NQ38" s="66"/>
      <c r="NR38" s="66"/>
      <c r="NS38" s="66"/>
      <c r="NT38" s="66"/>
      <c r="NU38" s="66"/>
      <c r="NV38" s="66"/>
      <c r="NW38" s="66"/>
      <c r="NX38" s="66"/>
      <c r="NY38" s="66"/>
      <c r="NZ38" s="66"/>
      <c r="OA38" s="66"/>
      <c r="OB38" s="66"/>
      <c r="OC38" s="66"/>
      <c r="OD38" s="66"/>
      <c r="OE38" s="66"/>
      <c r="OF38" s="66"/>
      <c r="OG38" s="66"/>
      <c r="OH38" s="66"/>
      <c r="OI38" s="66"/>
      <c r="OJ38" s="66"/>
      <c r="OK38" s="66"/>
      <c r="OL38" s="66"/>
      <c r="OM38" s="66"/>
      <c r="ON38" s="66"/>
      <c r="OO38" s="66"/>
      <c r="OP38" s="66"/>
      <c r="OQ38" s="66"/>
      <c r="OR38" s="66"/>
      <c r="OS38" s="66"/>
      <c r="OT38" s="66"/>
      <c r="OU38" s="66"/>
      <c r="OV38" s="66"/>
      <c r="OW38" s="66"/>
      <c r="OX38" s="66"/>
      <c r="OY38" s="66"/>
      <c r="OZ38" s="66"/>
      <c r="PA38" s="66"/>
      <c r="PB38" s="66"/>
      <c r="PC38" s="66"/>
      <c r="PD38" s="66"/>
      <c r="PE38" s="66"/>
      <c r="PF38" s="66"/>
      <c r="PG38" s="66"/>
      <c r="PH38" s="66"/>
      <c r="PI38" s="66"/>
      <c r="PJ38" s="66"/>
      <c r="PK38" s="66"/>
      <c r="PL38" s="66"/>
      <c r="PM38" s="66"/>
      <c r="PN38" s="66"/>
      <c r="PO38" s="66"/>
      <c r="PP38" s="66"/>
      <c r="PQ38" s="66"/>
      <c r="PR38" s="66"/>
      <c r="PS38" s="66"/>
      <c r="PT38" s="66"/>
      <c r="PU38" s="66"/>
      <c r="PV38" s="66"/>
      <c r="PW38" s="66"/>
      <c r="PX38" s="66"/>
      <c r="PY38" s="66"/>
      <c r="PZ38" s="66"/>
      <c r="QA38" s="66"/>
      <c r="QB38" s="66"/>
      <c r="QC38" s="66"/>
      <c r="QD38" s="66"/>
      <c r="QE38" s="66"/>
      <c r="QF38" s="66"/>
      <c r="QG38" s="66"/>
      <c r="QH38" s="66"/>
      <c r="QI38" s="66"/>
      <c r="QJ38" s="66"/>
      <c r="QK38" s="66"/>
      <c r="QL38" s="66"/>
      <c r="QM38" s="66"/>
      <c r="QN38" s="66"/>
      <c r="QO38" s="66"/>
      <c r="QP38" s="66"/>
      <c r="QQ38" s="66"/>
      <c r="QR38" s="66"/>
      <c r="QS38" s="66"/>
      <c r="QT38" s="66"/>
      <c r="QU38" s="66"/>
      <c r="QV38" s="66"/>
      <c r="QW38" s="66"/>
      <c r="QX38" s="66"/>
      <c r="QY38" s="66"/>
      <c r="QZ38" s="66"/>
      <c r="RA38" s="66"/>
      <c r="RB38" s="66"/>
      <c r="RC38" s="66"/>
      <c r="RD38" s="66"/>
      <c r="RE38" s="66"/>
      <c r="RF38" s="66"/>
      <c r="RG38" s="66"/>
      <c r="RH38" s="66"/>
      <c r="RI38" s="66"/>
      <c r="RJ38" s="66"/>
      <c r="RK38" s="66"/>
      <c r="RL38" s="66"/>
      <c r="RM38" s="66"/>
      <c r="RN38" s="66"/>
      <c r="RO38" s="66"/>
      <c r="RP38" s="66"/>
      <c r="RQ38" s="66"/>
      <c r="RR38" s="66"/>
      <c r="RS38" s="66"/>
      <c r="RT38" s="66"/>
      <c r="RU38" s="66"/>
      <c r="RV38" s="66"/>
      <c r="RW38" s="66"/>
      <c r="RX38" s="66"/>
      <c r="RY38" s="66"/>
      <c r="RZ38" s="66"/>
      <c r="SA38" s="66"/>
      <c r="SB38" s="66"/>
      <c r="SC38" s="66"/>
      <c r="SD38" s="66"/>
      <c r="SE38" s="66"/>
      <c r="SF38" s="66"/>
      <c r="SG38" s="66"/>
      <c r="SH38" s="66"/>
      <c r="SI38" s="66"/>
      <c r="SJ38" s="66"/>
      <c r="SK38" s="66"/>
      <c r="SL38" s="66"/>
      <c r="SM38" s="66"/>
      <c r="SN38" s="66"/>
      <c r="SO38" s="66"/>
      <c r="SP38" s="66"/>
      <c r="SQ38" s="66"/>
      <c r="SR38" s="66"/>
      <c r="SS38" s="66"/>
      <c r="ST38" s="66"/>
      <c r="SU38" s="66"/>
      <c r="SV38" s="66"/>
      <c r="SW38" s="66"/>
      <c r="SX38" s="66"/>
      <c r="SY38" s="66"/>
      <c r="SZ38" s="66"/>
      <c r="TA38" s="66"/>
      <c r="TB38" s="66"/>
      <c r="TC38" s="66"/>
      <c r="TD38" s="66"/>
      <c r="TE38" s="66"/>
      <c r="TF38" s="66"/>
      <c r="TG38" s="66"/>
      <c r="TH38" s="66"/>
      <c r="TI38" s="66"/>
      <c r="TJ38" s="66"/>
      <c r="TK38" s="66"/>
      <c r="TL38" s="66"/>
      <c r="TM38" s="66"/>
      <c r="TN38" s="66"/>
      <c r="TO38" s="66"/>
      <c r="TP38" s="66"/>
      <c r="TQ38" s="66"/>
      <c r="TR38" s="66"/>
      <c r="TS38" s="66"/>
      <c r="TT38" s="66"/>
      <c r="TU38" s="66"/>
      <c r="TV38" s="66"/>
      <c r="TW38" s="66"/>
      <c r="TX38" s="66"/>
      <c r="TY38" s="66"/>
      <c r="TZ38" s="66"/>
      <c r="UA38" s="66"/>
      <c r="UB38" s="66"/>
      <c r="UC38" s="66"/>
      <c r="UD38" s="66"/>
      <c r="UE38" s="66"/>
      <c r="UF38" s="66"/>
      <c r="UG38" s="66"/>
      <c r="UH38" s="66"/>
      <c r="UI38" s="66"/>
      <c r="UJ38" s="66"/>
      <c r="UK38" s="66"/>
      <c r="UL38" s="66"/>
      <c r="UM38" s="66"/>
      <c r="UN38" s="66"/>
      <c r="UO38" s="66"/>
      <c r="UP38" s="66"/>
      <c r="UQ38" s="66"/>
      <c r="UR38" s="66"/>
      <c r="US38" s="66"/>
      <c r="UT38" s="66"/>
      <c r="UU38" s="66"/>
      <c r="UV38" s="66"/>
      <c r="UW38" s="66"/>
      <c r="UX38" s="66"/>
      <c r="UY38" s="66"/>
      <c r="UZ38" s="66"/>
      <c r="VA38" s="66"/>
      <c r="VB38" s="66"/>
      <c r="VC38" s="66"/>
      <c r="VD38" s="66"/>
      <c r="VE38" s="66"/>
      <c r="VF38" s="66"/>
      <c r="VG38" s="66"/>
      <c r="VH38" s="66"/>
      <c r="VI38" s="66"/>
      <c r="VJ38" s="66"/>
      <c r="VK38" s="66"/>
      <c r="VL38" s="66"/>
      <c r="VM38" s="66"/>
      <c r="VN38" s="66"/>
      <c r="VO38" s="66"/>
      <c r="VP38" s="66"/>
      <c r="VQ38" s="66"/>
      <c r="VR38" s="66"/>
      <c r="VS38" s="66"/>
      <c r="VT38" s="66"/>
      <c r="VU38" s="66"/>
      <c r="VV38" s="66"/>
      <c r="VW38" s="66"/>
      <c r="VX38" s="66"/>
      <c r="VY38" s="66"/>
      <c r="VZ38" s="66"/>
      <c r="WA38" s="66"/>
      <c r="WB38" s="66"/>
      <c r="WC38" s="66"/>
      <c r="WD38" s="66"/>
      <c r="WE38" s="66"/>
      <c r="WF38" s="66"/>
      <c r="WG38" s="66"/>
      <c r="WH38" s="66"/>
      <c r="WI38" s="66"/>
      <c r="WJ38" s="66"/>
      <c r="WK38" s="66"/>
      <c r="WL38" s="66"/>
      <c r="WM38" s="66"/>
      <c r="WN38" s="66"/>
      <c r="WO38" s="66"/>
      <c r="WP38" s="66"/>
      <c r="WQ38" s="66"/>
      <c r="WR38" s="66"/>
      <c r="WS38" s="66"/>
      <c r="WT38" s="66"/>
      <c r="WU38" s="66"/>
      <c r="WV38" s="66"/>
      <c r="WW38" s="66"/>
    </row>
    <row r="39" spans="1:621" s="29" customFormat="1" ht="12.75">
      <c r="A39" s="20">
        <v>1</v>
      </c>
      <c r="B39" s="20" t="s">
        <v>77</v>
      </c>
      <c r="C39" s="20" t="s">
        <v>78</v>
      </c>
      <c r="D39" s="26">
        <v>2005</v>
      </c>
      <c r="E39" s="27">
        <f t="shared" ref="E39:E65" si="4">IF((2013-D39)*0.3&gt;3,3,(2013-D39)*0.3)</f>
        <v>2.4</v>
      </c>
      <c r="F39" s="27">
        <v>0</v>
      </c>
      <c r="G39" s="27">
        <v>0</v>
      </c>
      <c r="H39" s="27">
        <v>0</v>
      </c>
      <c r="I39" s="20">
        <v>0</v>
      </c>
      <c r="J39" s="20">
        <f t="shared" ref="J39:J65" si="5">IF(ROUNDDOWN((I39/6),0)*0.5&gt;3,3,(ROUNDDOWN((I39/6),0))*0.5)</f>
        <v>0</v>
      </c>
      <c r="K39" s="20">
        <v>52</v>
      </c>
      <c r="L39" s="9">
        <f t="shared" ref="L39:L65" si="6">K39*0.1</f>
        <v>5.2</v>
      </c>
      <c r="M39" s="9">
        <v>0</v>
      </c>
      <c r="N39" s="9">
        <v>0</v>
      </c>
      <c r="O39" s="27"/>
      <c r="P39" s="28" t="s">
        <v>24</v>
      </c>
      <c r="Q39" s="30">
        <f t="shared" ref="Q39:Q65" si="7">N39+M39+L39+J39+H39+G39+F39+E39</f>
        <v>7.6</v>
      </c>
    </row>
    <row r="40" spans="1:621" s="29" customFormat="1" ht="12.75">
      <c r="A40" s="20">
        <v>2</v>
      </c>
      <c r="B40" s="20" t="s">
        <v>79</v>
      </c>
      <c r="C40" s="20" t="s">
        <v>80</v>
      </c>
      <c r="D40" s="26">
        <v>2008</v>
      </c>
      <c r="E40" s="27">
        <f t="shared" si="4"/>
        <v>1.5</v>
      </c>
      <c r="F40" s="27">
        <v>0</v>
      </c>
      <c r="G40" s="27">
        <v>3</v>
      </c>
      <c r="H40" s="27">
        <v>0</v>
      </c>
      <c r="I40" s="20">
        <v>4</v>
      </c>
      <c r="J40" s="20">
        <f t="shared" si="5"/>
        <v>0</v>
      </c>
      <c r="K40" s="20">
        <v>0</v>
      </c>
      <c r="L40" s="9">
        <f t="shared" si="6"/>
        <v>0</v>
      </c>
      <c r="M40" s="9">
        <v>0</v>
      </c>
      <c r="N40" s="9">
        <v>0</v>
      </c>
      <c r="O40" s="27"/>
      <c r="P40" s="28" t="s">
        <v>24</v>
      </c>
      <c r="Q40" s="30">
        <f t="shared" si="7"/>
        <v>4.5</v>
      </c>
    </row>
    <row r="41" spans="1:621" s="29" customFormat="1" ht="12.75">
      <c r="A41" s="20">
        <v>3</v>
      </c>
      <c r="B41" s="20" t="s">
        <v>81</v>
      </c>
      <c r="C41" s="20" t="s">
        <v>82</v>
      </c>
      <c r="D41" s="26">
        <v>2006</v>
      </c>
      <c r="E41" s="27">
        <f t="shared" si="4"/>
        <v>2.1</v>
      </c>
      <c r="F41" s="27">
        <v>0</v>
      </c>
      <c r="G41" s="27">
        <v>0</v>
      </c>
      <c r="H41" s="27">
        <v>0</v>
      </c>
      <c r="I41" s="20">
        <v>0</v>
      </c>
      <c r="J41" s="20">
        <f t="shared" si="5"/>
        <v>0</v>
      </c>
      <c r="K41" s="20">
        <v>18</v>
      </c>
      <c r="L41" s="9">
        <f t="shared" si="6"/>
        <v>1.8</v>
      </c>
      <c r="M41" s="9">
        <v>0</v>
      </c>
      <c r="N41" s="9">
        <v>0</v>
      </c>
      <c r="O41" s="27"/>
      <c r="P41" s="28" t="s">
        <v>24</v>
      </c>
      <c r="Q41" s="30">
        <f t="shared" si="7"/>
        <v>3.9000000000000004</v>
      </c>
    </row>
    <row r="42" spans="1:621" s="29" customFormat="1" ht="12.75">
      <c r="A42" s="20">
        <v>4</v>
      </c>
      <c r="B42" s="20" t="s">
        <v>83</v>
      </c>
      <c r="C42" s="20" t="s">
        <v>84</v>
      </c>
      <c r="D42" s="26">
        <v>2008</v>
      </c>
      <c r="E42" s="27">
        <f t="shared" si="4"/>
        <v>1.5</v>
      </c>
      <c r="F42" s="27">
        <v>0</v>
      </c>
      <c r="G42" s="27">
        <v>2</v>
      </c>
      <c r="H42" s="27">
        <v>0</v>
      </c>
      <c r="I42" s="20">
        <v>0</v>
      </c>
      <c r="J42" s="20">
        <f t="shared" si="5"/>
        <v>0</v>
      </c>
      <c r="K42" s="20">
        <v>0</v>
      </c>
      <c r="L42" s="9">
        <f t="shared" si="6"/>
        <v>0</v>
      </c>
      <c r="M42" s="9">
        <v>0</v>
      </c>
      <c r="N42" s="9">
        <v>0</v>
      </c>
      <c r="O42" s="27"/>
      <c r="P42" s="28" t="s">
        <v>24</v>
      </c>
      <c r="Q42" s="30">
        <f t="shared" si="7"/>
        <v>3.5</v>
      </c>
    </row>
    <row r="43" spans="1:621" s="29" customFormat="1" ht="12.75">
      <c r="A43" s="20">
        <v>5</v>
      </c>
      <c r="B43" s="20" t="s">
        <v>85</v>
      </c>
      <c r="C43" s="20" t="s">
        <v>86</v>
      </c>
      <c r="D43" s="26">
        <v>2008</v>
      </c>
      <c r="E43" s="27">
        <f t="shared" si="4"/>
        <v>1.5</v>
      </c>
      <c r="F43" s="27">
        <v>0</v>
      </c>
      <c r="G43" s="27">
        <v>0</v>
      </c>
      <c r="H43" s="27">
        <v>0</v>
      </c>
      <c r="I43" s="20">
        <v>6</v>
      </c>
      <c r="J43" s="20">
        <f t="shared" si="5"/>
        <v>0.5</v>
      </c>
      <c r="K43" s="20">
        <v>13</v>
      </c>
      <c r="L43" s="9">
        <f t="shared" si="6"/>
        <v>1.3</v>
      </c>
      <c r="M43" s="9">
        <v>0</v>
      </c>
      <c r="N43" s="9">
        <v>0</v>
      </c>
      <c r="O43" s="27"/>
      <c r="P43" s="28" t="s">
        <v>24</v>
      </c>
      <c r="Q43" s="30">
        <f t="shared" si="7"/>
        <v>3.3</v>
      </c>
    </row>
    <row r="44" spans="1:621" s="29" customFormat="1" ht="12.75">
      <c r="A44" s="20">
        <v>6</v>
      </c>
      <c r="B44" s="20" t="s">
        <v>87</v>
      </c>
      <c r="C44" s="20" t="s">
        <v>88</v>
      </c>
      <c r="D44" s="26">
        <v>2009</v>
      </c>
      <c r="E44" s="27">
        <f t="shared" si="4"/>
        <v>1.2</v>
      </c>
      <c r="F44" s="27">
        <v>0</v>
      </c>
      <c r="G44" s="27">
        <v>0</v>
      </c>
      <c r="H44" s="27">
        <v>0</v>
      </c>
      <c r="I44" s="20">
        <v>0</v>
      </c>
      <c r="J44" s="20">
        <f t="shared" si="5"/>
        <v>0</v>
      </c>
      <c r="K44" s="20">
        <v>11</v>
      </c>
      <c r="L44" s="9">
        <f t="shared" si="6"/>
        <v>1.1000000000000001</v>
      </c>
      <c r="M44" s="9">
        <v>0</v>
      </c>
      <c r="N44" s="9">
        <v>0</v>
      </c>
      <c r="O44" s="27" t="s">
        <v>24</v>
      </c>
      <c r="P44" s="28" t="s">
        <v>24</v>
      </c>
      <c r="Q44" s="30">
        <f t="shared" si="7"/>
        <v>2.2999999999999998</v>
      </c>
    </row>
    <row r="45" spans="1:621" s="29" customFormat="1" ht="12.75">
      <c r="A45" s="20">
        <v>7</v>
      </c>
      <c r="B45" s="20" t="s">
        <v>89</v>
      </c>
      <c r="C45" s="20" t="s">
        <v>90</v>
      </c>
      <c r="D45" s="26">
        <v>2009</v>
      </c>
      <c r="E45" s="27">
        <f t="shared" si="4"/>
        <v>1.2</v>
      </c>
      <c r="F45" s="27">
        <v>0</v>
      </c>
      <c r="G45" s="27">
        <v>0</v>
      </c>
      <c r="H45" s="27">
        <v>0</v>
      </c>
      <c r="I45" s="20">
        <v>0</v>
      </c>
      <c r="J45" s="20">
        <f t="shared" si="5"/>
        <v>0</v>
      </c>
      <c r="K45" s="20">
        <v>9</v>
      </c>
      <c r="L45" s="9">
        <f t="shared" si="6"/>
        <v>0.9</v>
      </c>
      <c r="M45" s="9">
        <v>0</v>
      </c>
      <c r="N45" s="9">
        <v>0</v>
      </c>
      <c r="O45" s="27"/>
      <c r="P45" s="28" t="s">
        <v>24</v>
      </c>
      <c r="Q45" s="30">
        <f t="shared" si="7"/>
        <v>2.1</v>
      </c>
    </row>
    <row r="46" spans="1:621" s="29" customFormat="1" ht="12.75">
      <c r="A46" s="20">
        <v>8</v>
      </c>
      <c r="B46" s="20" t="s">
        <v>91</v>
      </c>
      <c r="C46" s="20" t="s">
        <v>92</v>
      </c>
      <c r="D46" s="26">
        <v>2008</v>
      </c>
      <c r="E46" s="27">
        <f t="shared" si="4"/>
        <v>1.5</v>
      </c>
      <c r="F46" s="27">
        <v>0</v>
      </c>
      <c r="G46" s="27">
        <v>0</v>
      </c>
      <c r="H46" s="27">
        <v>0</v>
      </c>
      <c r="I46" s="20">
        <v>7</v>
      </c>
      <c r="J46" s="20">
        <f t="shared" si="5"/>
        <v>0.5</v>
      </c>
      <c r="K46" s="20">
        <v>0</v>
      </c>
      <c r="L46" s="9">
        <f t="shared" si="6"/>
        <v>0</v>
      </c>
      <c r="M46" s="9">
        <v>0</v>
      </c>
      <c r="N46" s="9">
        <v>0</v>
      </c>
      <c r="O46" s="27"/>
      <c r="P46" s="28" t="s">
        <v>24</v>
      </c>
      <c r="Q46" s="30">
        <f t="shared" si="7"/>
        <v>2</v>
      </c>
    </row>
    <row r="47" spans="1:621" s="29" customFormat="1" ht="12.75">
      <c r="A47" s="20">
        <v>9</v>
      </c>
      <c r="B47" s="20" t="s">
        <v>93</v>
      </c>
      <c r="C47" s="20" t="s">
        <v>94</v>
      </c>
      <c r="D47" s="26">
        <v>2010</v>
      </c>
      <c r="E47" s="27">
        <f t="shared" si="4"/>
        <v>0.89999999999999991</v>
      </c>
      <c r="F47" s="27">
        <v>0</v>
      </c>
      <c r="G47" s="27">
        <v>0</v>
      </c>
      <c r="H47" s="27">
        <v>0</v>
      </c>
      <c r="I47" s="20">
        <v>0</v>
      </c>
      <c r="J47" s="20">
        <f t="shared" si="5"/>
        <v>0</v>
      </c>
      <c r="K47" s="20">
        <v>9</v>
      </c>
      <c r="L47" s="9">
        <f t="shared" si="6"/>
        <v>0.9</v>
      </c>
      <c r="M47" s="9">
        <v>0</v>
      </c>
      <c r="N47" s="9">
        <v>0</v>
      </c>
      <c r="O47" s="27"/>
      <c r="P47" s="28" t="s">
        <v>24</v>
      </c>
      <c r="Q47" s="30">
        <f t="shared" si="7"/>
        <v>1.7999999999999998</v>
      </c>
    </row>
    <row r="48" spans="1:621" s="29" customFormat="1" ht="12.75">
      <c r="A48" s="20">
        <v>10</v>
      </c>
      <c r="B48" s="20" t="s">
        <v>95</v>
      </c>
      <c r="C48" s="20" t="s">
        <v>96</v>
      </c>
      <c r="D48" s="26">
        <v>2011</v>
      </c>
      <c r="E48" s="27">
        <f t="shared" si="4"/>
        <v>0.6</v>
      </c>
      <c r="F48" s="27">
        <v>0</v>
      </c>
      <c r="G48" s="27">
        <v>0</v>
      </c>
      <c r="H48" s="27">
        <v>1</v>
      </c>
      <c r="I48" s="20">
        <v>0</v>
      </c>
      <c r="J48" s="20">
        <f t="shared" si="5"/>
        <v>0</v>
      </c>
      <c r="K48" s="20">
        <v>0</v>
      </c>
      <c r="L48" s="9">
        <f t="shared" si="6"/>
        <v>0</v>
      </c>
      <c r="M48" s="9">
        <v>0</v>
      </c>
      <c r="N48" s="9">
        <v>0</v>
      </c>
      <c r="O48" s="27"/>
      <c r="P48" s="28" t="s">
        <v>24</v>
      </c>
      <c r="Q48" s="30">
        <f t="shared" si="7"/>
        <v>1.6</v>
      </c>
    </row>
    <row r="49" spans="1:17" s="29" customFormat="1" ht="12.75">
      <c r="A49" s="20">
        <v>11</v>
      </c>
      <c r="B49" s="20" t="s">
        <v>97</v>
      </c>
      <c r="C49" s="20" t="s">
        <v>98</v>
      </c>
      <c r="D49" s="26">
        <v>2008</v>
      </c>
      <c r="E49" s="27">
        <f t="shared" si="4"/>
        <v>1.5</v>
      </c>
      <c r="F49" s="27">
        <v>0</v>
      </c>
      <c r="G49" s="27">
        <v>0</v>
      </c>
      <c r="H49" s="27">
        <v>0</v>
      </c>
      <c r="I49" s="20">
        <v>0</v>
      </c>
      <c r="J49" s="20">
        <f t="shared" si="5"/>
        <v>0</v>
      </c>
      <c r="K49" s="20">
        <v>0</v>
      </c>
      <c r="L49" s="9">
        <f t="shared" si="6"/>
        <v>0</v>
      </c>
      <c r="M49" s="9">
        <v>0</v>
      </c>
      <c r="N49" s="9">
        <v>0</v>
      </c>
      <c r="O49" s="27"/>
      <c r="P49" s="28" t="s">
        <v>24</v>
      </c>
      <c r="Q49" s="30">
        <f t="shared" si="7"/>
        <v>1.5</v>
      </c>
    </row>
    <row r="50" spans="1:17" s="29" customFormat="1" ht="12.75">
      <c r="A50" s="20">
        <v>12</v>
      </c>
      <c r="B50" s="20" t="s">
        <v>99</v>
      </c>
      <c r="C50" s="20" t="s">
        <v>100</v>
      </c>
      <c r="D50" s="26">
        <v>2012</v>
      </c>
      <c r="E50" s="27">
        <f t="shared" si="4"/>
        <v>0.3</v>
      </c>
      <c r="F50" s="27">
        <v>0</v>
      </c>
      <c r="G50" s="27">
        <v>0</v>
      </c>
      <c r="H50" s="27">
        <v>0</v>
      </c>
      <c r="I50" s="20">
        <v>0</v>
      </c>
      <c r="J50" s="20">
        <f t="shared" si="5"/>
        <v>0</v>
      </c>
      <c r="K50" s="20">
        <v>8</v>
      </c>
      <c r="L50" s="9">
        <f t="shared" si="6"/>
        <v>0.8</v>
      </c>
      <c r="M50" s="9">
        <v>0</v>
      </c>
      <c r="N50" s="9">
        <v>0</v>
      </c>
      <c r="O50" s="27"/>
      <c r="P50" s="28" t="s">
        <v>24</v>
      </c>
      <c r="Q50" s="30">
        <f t="shared" si="7"/>
        <v>1.1000000000000001</v>
      </c>
    </row>
    <row r="51" spans="1:17" s="29" customFormat="1" ht="12.75">
      <c r="A51" s="20">
        <v>13</v>
      </c>
      <c r="B51" s="20" t="s">
        <v>101</v>
      </c>
      <c r="C51" s="20" t="s">
        <v>102</v>
      </c>
      <c r="D51" s="26">
        <v>2010</v>
      </c>
      <c r="E51" s="27">
        <f t="shared" si="4"/>
        <v>0.89999999999999991</v>
      </c>
      <c r="F51" s="27">
        <v>0</v>
      </c>
      <c r="G51" s="27">
        <v>0</v>
      </c>
      <c r="H51" s="27">
        <v>0</v>
      </c>
      <c r="I51" s="20">
        <v>0</v>
      </c>
      <c r="J51" s="20">
        <f t="shared" si="5"/>
        <v>0</v>
      </c>
      <c r="K51" s="20">
        <v>0</v>
      </c>
      <c r="L51" s="9">
        <f t="shared" si="6"/>
        <v>0</v>
      </c>
      <c r="M51" s="9">
        <v>0</v>
      </c>
      <c r="N51" s="9">
        <v>0</v>
      </c>
      <c r="O51" s="27" t="s">
        <v>24</v>
      </c>
      <c r="P51" s="28" t="s">
        <v>24</v>
      </c>
      <c r="Q51" s="30">
        <f t="shared" si="7"/>
        <v>0.89999999999999991</v>
      </c>
    </row>
    <row r="52" spans="1:17" s="29" customFormat="1" ht="12.75">
      <c r="A52" s="20">
        <v>14</v>
      </c>
      <c r="B52" s="20" t="s">
        <v>103</v>
      </c>
      <c r="C52" s="20" t="s">
        <v>104</v>
      </c>
      <c r="D52" s="26">
        <v>2010</v>
      </c>
      <c r="E52" s="27">
        <f t="shared" si="4"/>
        <v>0.89999999999999991</v>
      </c>
      <c r="F52" s="27">
        <v>0</v>
      </c>
      <c r="G52" s="27">
        <v>0</v>
      </c>
      <c r="H52" s="27">
        <v>0</v>
      </c>
      <c r="I52" s="20">
        <v>0</v>
      </c>
      <c r="J52" s="20">
        <f t="shared" si="5"/>
        <v>0</v>
      </c>
      <c r="K52" s="20">
        <v>0</v>
      </c>
      <c r="L52" s="9">
        <f t="shared" si="6"/>
        <v>0</v>
      </c>
      <c r="M52" s="9">
        <v>0</v>
      </c>
      <c r="N52" s="9">
        <v>0</v>
      </c>
      <c r="O52" s="27"/>
      <c r="P52" s="28" t="s">
        <v>24</v>
      </c>
      <c r="Q52" s="30">
        <f t="shared" si="7"/>
        <v>0.89999999999999991</v>
      </c>
    </row>
    <row r="53" spans="1:17" s="29" customFormat="1">
      <c r="A53" s="20">
        <v>15</v>
      </c>
      <c r="B53" s="20" t="s">
        <v>105</v>
      </c>
      <c r="C53" s="20" t="s">
        <v>106</v>
      </c>
      <c r="D53" s="26">
        <v>2011</v>
      </c>
      <c r="E53" s="27">
        <f t="shared" si="4"/>
        <v>0.6</v>
      </c>
      <c r="F53" s="27">
        <v>0</v>
      </c>
      <c r="G53" s="27">
        <v>0</v>
      </c>
      <c r="H53" s="27">
        <v>0</v>
      </c>
      <c r="I53" s="31">
        <v>0</v>
      </c>
      <c r="J53" s="20">
        <f t="shared" si="5"/>
        <v>0</v>
      </c>
      <c r="K53" s="31">
        <v>0</v>
      </c>
      <c r="L53" s="9">
        <f t="shared" si="6"/>
        <v>0</v>
      </c>
      <c r="M53" s="9">
        <v>0</v>
      </c>
      <c r="N53" s="9">
        <v>0</v>
      </c>
      <c r="O53" s="31"/>
      <c r="P53" s="32" t="s">
        <v>24</v>
      </c>
      <c r="Q53" s="30">
        <f t="shared" si="7"/>
        <v>0.6</v>
      </c>
    </row>
    <row r="54" spans="1:17" s="29" customFormat="1" ht="12.75">
      <c r="A54" s="20">
        <v>16</v>
      </c>
      <c r="B54" s="20" t="s">
        <v>107</v>
      </c>
      <c r="C54" s="20" t="s">
        <v>108</v>
      </c>
      <c r="D54" s="26">
        <v>2002</v>
      </c>
      <c r="E54" s="27">
        <f t="shared" si="4"/>
        <v>3</v>
      </c>
      <c r="F54" s="27">
        <v>0</v>
      </c>
      <c r="G54" s="27">
        <v>0</v>
      </c>
      <c r="H54" s="27">
        <v>0</v>
      </c>
      <c r="I54" s="20">
        <v>35</v>
      </c>
      <c r="J54" s="20">
        <f t="shared" si="5"/>
        <v>2.5</v>
      </c>
      <c r="K54" s="20">
        <v>26</v>
      </c>
      <c r="L54" s="9">
        <f t="shared" si="6"/>
        <v>2.6</v>
      </c>
      <c r="M54" s="9">
        <v>0</v>
      </c>
      <c r="N54" s="9">
        <v>0</v>
      </c>
      <c r="O54" s="27"/>
      <c r="P54" s="28"/>
      <c r="Q54" s="30">
        <f t="shared" si="7"/>
        <v>8.1</v>
      </c>
    </row>
    <row r="55" spans="1:17" s="29" customFormat="1" ht="12.75">
      <c r="A55" s="20">
        <v>17</v>
      </c>
      <c r="B55" s="20" t="s">
        <v>109</v>
      </c>
      <c r="C55" s="20" t="s">
        <v>110</v>
      </c>
      <c r="D55" s="26">
        <v>2003</v>
      </c>
      <c r="E55" s="27">
        <f t="shared" si="4"/>
        <v>3</v>
      </c>
      <c r="F55" s="27">
        <v>0</v>
      </c>
      <c r="G55" s="27">
        <v>0</v>
      </c>
      <c r="H55" s="27">
        <v>0</v>
      </c>
      <c r="I55" s="20">
        <v>11</v>
      </c>
      <c r="J55" s="20">
        <f t="shared" si="5"/>
        <v>0.5</v>
      </c>
      <c r="K55" s="20">
        <v>43</v>
      </c>
      <c r="L55" s="9">
        <f t="shared" si="6"/>
        <v>4.3</v>
      </c>
      <c r="M55" s="9">
        <v>0</v>
      </c>
      <c r="N55" s="9">
        <v>0</v>
      </c>
      <c r="O55" s="27"/>
      <c r="P55" s="28"/>
      <c r="Q55" s="30">
        <f t="shared" si="7"/>
        <v>7.8</v>
      </c>
    </row>
    <row r="56" spans="1:17" s="29" customFormat="1" ht="12.75">
      <c r="A56" s="20">
        <v>18</v>
      </c>
      <c r="B56" s="33" t="s">
        <v>111</v>
      </c>
      <c r="C56" s="33" t="s">
        <v>112</v>
      </c>
      <c r="D56" s="26">
        <v>2004</v>
      </c>
      <c r="E56" s="27">
        <f t="shared" si="4"/>
        <v>2.6999999999999997</v>
      </c>
      <c r="F56" s="27">
        <v>0</v>
      </c>
      <c r="G56" s="27">
        <v>0</v>
      </c>
      <c r="H56" s="27">
        <v>0</v>
      </c>
      <c r="I56" s="33">
        <v>0</v>
      </c>
      <c r="J56" s="20">
        <f t="shared" si="5"/>
        <v>0</v>
      </c>
      <c r="K56" s="33">
        <v>34</v>
      </c>
      <c r="L56" s="9">
        <f t="shared" si="6"/>
        <v>3.4000000000000004</v>
      </c>
      <c r="M56" s="9">
        <v>0</v>
      </c>
      <c r="N56" s="9">
        <v>0</v>
      </c>
      <c r="O56" s="27"/>
      <c r="P56" s="28"/>
      <c r="Q56" s="30">
        <f t="shared" si="7"/>
        <v>6.1</v>
      </c>
    </row>
    <row r="57" spans="1:17" s="34" customFormat="1" ht="12.75">
      <c r="A57" s="20">
        <v>19</v>
      </c>
      <c r="B57" s="20" t="s">
        <v>113</v>
      </c>
      <c r="C57" s="20" t="s">
        <v>114</v>
      </c>
      <c r="D57" s="26">
        <v>2004</v>
      </c>
      <c r="E57" s="27">
        <f t="shared" si="4"/>
        <v>2.6999999999999997</v>
      </c>
      <c r="F57" s="27">
        <v>0</v>
      </c>
      <c r="G57" s="27">
        <v>0</v>
      </c>
      <c r="H57" s="27">
        <v>0</v>
      </c>
      <c r="I57" s="20">
        <v>24</v>
      </c>
      <c r="J57" s="20">
        <f t="shared" si="5"/>
        <v>2</v>
      </c>
      <c r="K57" s="20">
        <v>0</v>
      </c>
      <c r="L57" s="9">
        <f t="shared" si="6"/>
        <v>0</v>
      </c>
      <c r="M57" s="9">
        <v>0</v>
      </c>
      <c r="N57" s="9">
        <v>0</v>
      </c>
      <c r="O57" s="27"/>
      <c r="P57" s="28"/>
      <c r="Q57" s="30">
        <f t="shared" si="7"/>
        <v>4.6999999999999993</v>
      </c>
    </row>
    <row r="58" spans="1:17" s="34" customFormat="1" ht="12.75">
      <c r="A58" s="20">
        <v>20</v>
      </c>
      <c r="B58" s="20" t="s">
        <v>115</v>
      </c>
      <c r="C58" s="20" t="s">
        <v>116</v>
      </c>
      <c r="D58" s="26">
        <v>2005</v>
      </c>
      <c r="E58" s="27">
        <f t="shared" si="4"/>
        <v>2.4</v>
      </c>
      <c r="F58" s="27">
        <v>0</v>
      </c>
      <c r="G58" s="27">
        <v>0</v>
      </c>
      <c r="H58" s="27">
        <v>0</v>
      </c>
      <c r="I58" s="20">
        <v>0</v>
      </c>
      <c r="J58" s="20">
        <f t="shared" si="5"/>
        <v>0</v>
      </c>
      <c r="K58" s="20">
        <v>0</v>
      </c>
      <c r="L58" s="9">
        <f t="shared" si="6"/>
        <v>0</v>
      </c>
      <c r="M58" s="9">
        <v>0</v>
      </c>
      <c r="N58" s="9">
        <v>0</v>
      </c>
      <c r="O58" s="27"/>
      <c r="P58" s="28"/>
      <c r="Q58" s="30">
        <f t="shared" si="7"/>
        <v>2.4</v>
      </c>
    </row>
    <row r="59" spans="1:17" s="34" customFormat="1" ht="12.75">
      <c r="A59" s="20">
        <v>21</v>
      </c>
      <c r="B59" s="20" t="s">
        <v>117</v>
      </c>
      <c r="C59" s="20" t="s">
        <v>118</v>
      </c>
      <c r="D59" s="26">
        <v>2008</v>
      </c>
      <c r="E59" s="27">
        <f t="shared" si="4"/>
        <v>1.5</v>
      </c>
      <c r="F59" s="27">
        <v>0</v>
      </c>
      <c r="G59" s="27">
        <v>0</v>
      </c>
      <c r="H59" s="27">
        <v>0</v>
      </c>
      <c r="I59" s="20">
        <v>0</v>
      </c>
      <c r="J59" s="20">
        <f t="shared" si="5"/>
        <v>0</v>
      </c>
      <c r="K59" s="20">
        <v>9</v>
      </c>
      <c r="L59" s="9">
        <f t="shared" si="6"/>
        <v>0.9</v>
      </c>
      <c r="M59" s="9">
        <v>0</v>
      </c>
      <c r="N59" s="9">
        <v>0</v>
      </c>
      <c r="O59" s="27" t="s">
        <v>24</v>
      </c>
      <c r="P59" s="28"/>
      <c r="Q59" s="30">
        <f t="shared" si="7"/>
        <v>2.4</v>
      </c>
    </row>
    <row r="60" spans="1:17" s="34" customFormat="1" ht="12.75">
      <c r="A60" s="20">
        <v>22</v>
      </c>
      <c r="B60" s="20" t="s">
        <v>119</v>
      </c>
      <c r="C60" s="20" t="s">
        <v>120</v>
      </c>
      <c r="D60" s="26">
        <v>2007</v>
      </c>
      <c r="E60" s="27">
        <f t="shared" si="4"/>
        <v>1.7999999999999998</v>
      </c>
      <c r="F60" s="27">
        <v>0</v>
      </c>
      <c r="G60" s="27">
        <v>0</v>
      </c>
      <c r="H60" s="27">
        <v>0</v>
      </c>
      <c r="I60" s="20">
        <v>0</v>
      </c>
      <c r="J60" s="20">
        <f t="shared" si="5"/>
        <v>0</v>
      </c>
      <c r="K60" s="20">
        <v>0</v>
      </c>
      <c r="L60" s="9">
        <f t="shared" si="6"/>
        <v>0</v>
      </c>
      <c r="M60" s="9">
        <v>0</v>
      </c>
      <c r="N60" s="9">
        <v>0</v>
      </c>
      <c r="O60" s="27"/>
      <c r="P60" s="28"/>
      <c r="Q60" s="30">
        <f t="shared" si="7"/>
        <v>1.7999999999999998</v>
      </c>
    </row>
    <row r="61" spans="1:17" s="34" customFormat="1" ht="12.75">
      <c r="A61" s="20">
        <v>23</v>
      </c>
      <c r="B61" s="20" t="s">
        <v>121</v>
      </c>
      <c r="C61" s="20" t="s">
        <v>122</v>
      </c>
      <c r="D61" s="26">
        <v>2008</v>
      </c>
      <c r="E61" s="27">
        <f t="shared" si="4"/>
        <v>1.5</v>
      </c>
      <c r="F61" s="27">
        <v>0</v>
      </c>
      <c r="G61" s="27">
        <v>0</v>
      </c>
      <c r="H61" s="27">
        <v>0</v>
      </c>
      <c r="I61" s="20">
        <v>0</v>
      </c>
      <c r="J61" s="20">
        <f t="shared" si="5"/>
        <v>0</v>
      </c>
      <c r="K61" s="20">
        <v>0</v>
      </c>
      <c r="L61" s="9">
        <f t="shared" si="6"/>
        <v>0</v>
      </c>
      <c r="M61" s="9">
        <v>0</v>
      </c>
      <c r="N61" s="9">
        <v>0</v>
      </c>
      <c r="O61" s="27"/>
      <c r="P61" s="28"/>
      <c r="Q61" s="30">
        <f t="shared" si="7"/>
        <v>1.5</v>
      </c>
    </row>
    <row r="62" spans="1:17" s="34" customFormat="1" ht="12.75">
      <c r="A62" s="20">
        <v>24</v>
      </c>
      <c r="B62" s="20" t="s">
        <v>123</v>
      </c>
      <c r="C62" s="20" t="s">
        <v>124</v>
      </c>
      <c r="D62" s="26">
        <v>2008</v>
      </c>
      <c r="E62" s="27">
        <f t="shared" si="4"/>
        <v>1.5</v>
      </c>
      <c r="F62" s="27">
        <v>0</v>
      </c>
      <c r="G62" s="27">
        <v>0</v>
      </c>
      <c r="H62" s="27">
        <v>0</v>
      </c>
      <c r="I62" s="20">
        <v>0</v>
      </c>
      <c r="J62" s="20">
        <f t="shared" si="5"/>
        <v>0</v>
      </c>
      <c r="K62" s="20">
        <v>0</v>
      </c>
      <c r="L62" s="9">
        <f t="shared" si="6"/>
        <v>0</v>
      </c>
      <c r="M62" s="9">
        <v>0</v>
      </c>
      <c r="N62" s="9">
        <v>0</v>
      </c>
      <c r="O62" s="27"/>
      <c r="P62" s="28"/>
      <c r="Q62" s="30">
        <f t="shared" si="7"/>
        <v>1.5</v>
      </c>
    </row>
    <row r="63" spans="1:17" s="34" customFormat="1" ht="12.75">
      <c r="A63" s="20">
        <v>25</v>
      </c>
      <c r="B63" s="20" t="s">
        <v>125</v>
      </c>
      <c r="C63" s="20" t="s">
        <v>126</v>
      </c>
      <c r="D63" s="26">
        <v>2010</v>
      </c>
      <c r="E63" s="27">
        <f t="shared" si="4"/>
        <v>0.89999999999999991</v>
      </c>
      <c r="F63" s="27">
        <v>0</v>
      </c>
      <c r="G63" s="27">
        <v>0</v>
      </c>
      <c r="H63" s="27">
        <v>0</v>
      </c>
      <c r="I63" s="20">
        <v>0</v>
      </c>
      <c r="J63" s="20">
        <f t="shared" si="5"/>
        <v>0</v>
      </c>
      <c r="K63" s="20">
        <v>0</v>
      </c>
      <c r="L63" s="9">
        <f t="shared" si="6"/>
        <v>0</v>
      </c>
      <c r="M63" s="9">
        <v>0</v>
      </c>
      <c r="N63" s="9">
        <v>0</v>
      </c>
      <c r="O63" s="27"/>
      <c r="P63" s="28"/>
      <c r="Q63" s="30">
        <f t="shared" si="7"/>
        <v>0.89999999999999991</v>
      </c>
    </row>
    <row r="64" spans="1:17" s="34" customFormat="1" ht="12.75">
      <c r="A64" s="20">
        <v>26</v>
      </c>
      <c r="B64" s="20" t="s">
        <v>127</v>
      </c>
      <c r="C64" s="20" t="s">
        <v>128</v>
      </c>
      <c r="D64" s="26">
        <v>2011</v>
      </c>
      <c r="E64" s="27">
        <f t="shared" si="4"/>
        <v>0.6</v>
      </c>
      <c r="F64" s="27">
        <v>0</v>
      </c>
      <c r="G64" s="27">
        <v>0</v>
      </c>
      <c r="H64" s="27">
        <v>0</v>
      </c>
      <c r="I64" s="20">
        <v>0</v>
      </c>
      <c r="J64" s="20">
        <f t="shared" si="5"/>
        <v>0</v>
      </c>
      <c r="K64" s="20">
        <v>0</v>
      </c>
      <c r="L64" s="9">
        <f t="shared" si="6"/>
        <v>0</v>
      </c>
      <c r="M64" s="9"/>
      <c r="N64" s="9"/>
      <c r="O64" s="27"/>
      <c r="P64" s="28"/>
      <c r="Q64" s="30">
        <f t="shared" si="7"/>
        <v>0.6</v>
      </c>
    </row>
    <row r="65" spans="1:621" s="35" customFormat="1">
      <c r="A65" s="20">
        <v>27</v>
      </c>
      <c r="B65" s="20" t="s">
        <v>129</v>
      </c>
      <c r="C65" s="20" t="s">
        <v>130</v>
      </c>
      <c r="D65" s="26">
        <v>2011</v>
      </c>
      <c r="E65" s="27">
        <f t="shared" si="4"/>
        <v>0.6</v>
      </c>
      <c r="F65" s="27">
        <v>0</v>
      </c>
      <c r="G65" s="27">
        <v>0</v>
      </c>
      <c r="H65" s="27">
        <v>0</v>
      </c>
      <c r="I65" s="20">
        <v>0</v>
      </c>
      <c r="J65" s="20">
        <f t="shared" si="5"/>
        <v>0</v>
      </c>
      <c r="K65" s="20">
        <v>0</v>
      </c>
      <c r="L65" s="9">
        <f t="shared" si="6"/>
        <v>0</v>
      </c>
      <c r="M65" s="9">
        <v>0</v>
      </c>
      <c r="N65" s="9">
        <v>0</v>
      </c>
      <c r="O65" s="27"/>
      <c r="P65" s="28"/>
      <c r="Q65" s="30">
        <f t="shared" si="7"/>
        <v>0.6</v>
      </c>
    </row>
    <row r="67" spans="1:621" s="1" customFormat="1" ht="12.75">
      <c r="E67" s="1" t="s">
        <v>131</v>
      </c>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23"/>
      <c r="OC67" s="23"/>
      <c r="OD67" s="23"/>
      <c r="OE67" s="23"/>
      <c r="OF67" s="23"/>
      <c r="OG67" s="23"/>
      <c r="OH67" s="23"/>
      <c r="OI67" s="23"/>
      <c r="OJ67" s="23"/>
      <c r="OK67" s="23"/>
      <c r="OL67" s="23"/>
      <c r="OM67" s="23"/>
      <c r="ON67" s="23"/>
      <c r="OO67" s="23"/>
      <c r="OP67" s="23"/>
      <c r="OQ67" s="23"/>
      <c r="OR67" s="23"/>
      <c r="OS67" s="23"/>
      <c r="OT67" s="23"/>
      <c r="OU67" s="23"/>
      <c r="OV67" s="23"/>
      <c r="OW67" s="23"/>
      <c r="OX67" s="23"/>
      <c r="OY67" s="23"/>
      <c r="OZ67" s="23"/>
      <c r="PA67" s="23"/>
      <c r="PB67" s="23"/>
      <c r="PC67" s="23"/>
      <c r="PD67" s="23"/>
      <c r="PE67" s="23"/>
      <c r="PF67" s="23"/>
      <c r="PG67" s="23"/>
      <c r="PH67" s="23"/>
      <c r="PI67" s="23"/>
      <c r="PJ67" s="23"/>
      <c r="PK67" s="23"/>
      <c r="PL67" s="23"/>
      <c r="PM67" s="23"/>
      <c r="PN67" s="23"/>
      <c r="PO67" s="23"/>
      <c r="PP67" s="23"/>
      <c r="PQ67" s="23"/>
      <c r="PR67" s="23"/>
      <c r="PS67" s="23"/>
      <c r="PT67" s="23"/>
      <c r="PU67" s="23"/>
      <c r="PV67" s="23"/>
      <c r="PW67" s="23"/>
      <c r="PX67" s="23"/>
      <c r="PY67" s="23"/>
      <c r="PZ67" s="23"/>
      <c r="QA67" s="23"/>
      <c r="QB67" s="23"/>
      <c r="QC67" s="23"/>
      <c r="QD67" s="23"/>
      <c r="QE67" s="23"/>
      <c r="QF67" s="23"/>
      <c r="QG67" s="23"/>
      <c r="QH67" s="23"/>
      <c r="QI67" s="23"/>
      <c r="QJ67" s="23"/>
      <c r="QK67" s="23"/>
      <c r="QL67" s="23"/>
      <c r="QM67" s="23"/>
      <c r="QN67" s="23"/>
      <c r="QO67" s="23"/>
      <c r="QP67" s="23"/>
      <c r="QQ67" s="23"/>
      <c r="QR67" s="23"/>
      <c r="QS67" s="23"/>
      <c r="QT67" s="23"/>
      <c r="QU67" s="23"/>
      <c r="QV67" s="23"/>
      <c r="QW67" s="23"/>
      <c r="QX67" s="23"/>
      <c r="QY67" s="23"/>
      <c r="QZ67" s="23"/>
      <c r="RA67" s="23"/>
      <c r="RB67" s="23"/>
      <c r="RC67" s="23"/>
      <c r="RD67" s="23"/>
      <c r="RE67" s="23"/>
      <c r="RF67" s="23"/>
      <c r="RG67" s="23"/>
      <c r="RH67" s="23"/>
      <c r="RI67" s="23"/>
      <c r="RJ67" s="23"/>
      <c r="RK67" s="23"/>
      <c r="RL67" s="23"/>
      <c r="RM67" s="23"/>
      <c r="RN67" s="23"/>
      <c r="RO67" s="23"/>
      <c r="RP67" s="23"/>
      <c r="RQ67" s="23"/>
      <c r="RR67" s="23"/>
      <c r="RS67" s="23"/>
      <c r="RT67" s="23"/>
      <c r="RU67" s="23"/>
      <c r="RV67" s="23"/>
      <c r="RW67" s="23"/>
      <c r="RX67" s="23"/>
      <c r="RY67" s="23"/>
      <c r="RZ67" s="23"/>
      <c r="SA67" s="23"/>
      <c r="SB67" s="23"/>
      <c r="SC67" s="23"/>
      <c r="SD67" s="23"/>
      <c r="SE67" s="23"/>
      <c r="SF67" s="23"/>
      <c r="SG67" s="23"/>
      <c r="SH67" s="23"/>
      <c r="SI67" s="23"/>
      <c r="SJ67" s="23"/>
      <c r="SK67" s="23"/>
      <c r="SL67" s="23"/>
      <c r="SM67" s="23"/>
      <c r="SN67" s="23"/>
      <c r="SO67" s="23"/>
      <c r="SP67" s="23"/>
      <c r="SQ67" s="23"/>
      <c r="SR67" s="23"/>
      <c r="SS67" s="23"/>
      <c r="ST67" s="23"/>
      <c r="SU67" s="23"/>
      <c r="SV67" s="23"/>
      <c r="SW67" s="23"/>
      <c r="SX67" s="23"/>
      <c r="SY67" s="23"/>
      <c r="SZ67" s="23"/>
      <c r="TA67" s="23"/>
      <c r="TB67" s="23"/>
      <c r="TC67" s="23"/>
      <c r="TD67" s="23"/>
      <c r="TE67" s="23"/>
      <c r="TF67" s="23"/>
      <c r="TG67" s="23"/>
      <c r="TH67" s="23"/>
      <c r="TI67" s="23"/>
      <c r="TJ67" s="23"/>
      <c r="TK67" s="23"/>
      <c r="TL67" s="23"/>
      <c r="TM67" s="23"/>
      <c r="TN67" s="23"/>
      <c r="TO67" s="23"/>
      <c r="TP67" s="23"/>
      <c r="TQ67" s="23"/>
      <c r="TR67" s="23"/>
      <c r="TS67" s="23"/>
      <c r="TT67" s="23"/>
      <c r="TU67" s="23"/>
      <c r="TV67" s="23"/>
      <c r="TW67" s="23"/>
      <c r="TX67" s="23"/>
      <c r="TY67" s="23"/>
      <c r="TZ67" s="23"/>
      <c r="UA67" s="23"/>
      <c r="UB67" s="23"/>
      <c r="UC67" s="23"/>
      <c r="UD67" s="23"/>
      <c r="UE67" s="23"/>
      <c r="UF67" s="23"/>
      <c r="UG67" s="23"/>
      <c r="UH67" s="23"/>
      <c r="UI67" s="23"/>
      <c r="UJ67" s="23"/>
      <c r="UK67" s="23"/>
      <c r="UL67" s="23"/>
      <c r="UM67" s="23"/>
      <c r="UN67" s="23"/>
      <c r="UO67" s="23"/>
      <c r="UP67" s="23"/>
      <c r="UQ67" s="23"/>
      <c r="UR67" s="23"/>
      <c r="US67" s="23"/>
      <c r="UT67" s="23"/>
      <c r="UU67" s="23"/>
      <c r="UV67" s="23"/>
      <c r="UW67" s="23"/>
      <c r="UX67" s="23"/>
      <c r="UY67" s="23"/>
      <c r="UZ67" s="23"/>
      <c r="VA67" s="23"/>
      <c r="VB67" s="23"/>
      <c r="VC67" s="23"/>
      <c r="VD67" s="23"/>
      <c r="VE67" s="23"/>
      <c r="VF67" s="23"/>
      <c r="VG67" s="23"/>
      <c r="VH67" s="23"/>
      <c r="VI67" s="23"/>
      <c r="VJ67" s="23"/>
      <c r="VK67" s="23"/>
      <c r="VL67" s="23"/>
      <c r="VM67" s="23"/>
      <c r="VN67" s="23"/>
      <c r="VO67" s="23"/>
      <c r="VP67" s="23"/>
      <c r="VQ67" s="23"/>
      <c r="VR67" s="23"/>
      <c r="VS67" s="23"/>
      <c r="VT67" s="23"/>
      <c r="VU67" s="23"/>
      <c r="VV67" s="23"/>
      <c r="VW67" s="23"/>
      <c r="VX67" s="23"/>
      <c r="VY67" s="23"/>
      <c r="VZ67" s="23"/>
      <c r="WA67" s="23"/>
      <c r="WB67" s="23"/>
      <c r="WC67" s="23"/>
      <c r="WD67" s="23"/>
      <c r="WE67" s="23"/>
      <c r="WF67" s="23"/>
      <c r="WG67" s="23"/>
      <c r="WH67" s="23"/>
      <c r="WI67" s="23"/>
      <c r="WJ67" s="23"/>
      <c r="WK67" s="23"/>
      <c r="WL67" s="23"/>
      <c r="WM67" s="23"/>
      <c r="WN67" s="23"/>
      <c r="WO67" s="23"/>
      <c r="WP67" s="23"/>
      <c r="WQ67" s="23"/>
      <c r="WR67" s="23"/>
      <c r="WS67" s="23"/>
      <c r="WT67" s="23"/>
      <c r="WU67" s="23"/>
      <c r="WV67" s="23"/>
      <c r="WW67" s="23"/>
    </row>
    <row r="68" spans="1:621" s="36" customFormat="1" ht="60">
      <c r="A68" s="24" t="s">
        <v>1</v>
      </c>
      <c r="B68" s="24" t="s">
        <v>2</v>
      </c>
      <c r="C68" s="24" t="s">
        <v>3</v>
      </c>
      <c r="D68" s="6" t="s">
        <v>62</v>
      </c>
      <c r="E68" s="6" t="s">
        <v>63</v>
      </c>
      <c r="F68" s="24" t="s">
        <v>64</v>
      </c>
      <c r="G68" s="24" t="s">
        <v>65</v>
      </c>
      <c r="H68" s="6" t="s">
        <v>66</v>
      </c>
      <c r="I68" s="6" t="s">
        <v>132</v>
      </c>
      <c r="J68" s="6" t="s">
        <v>133</v>
      </c>
      <c r="K68" s="6" t="s">
        <v>69</v>
      </c>
      <c r="L68" s="6" t="s">
        <v>70</v>
      </c>
      <c r="M68" s="6" t="s">
        <v>12</v>
      </c>
      <c r="N68" s="6" t="s">
        <v>71</v>
      </c>
      <c r="O68" s="6" t="s">
        <v>134</v>
      </c>
      <c r="P68" s="6" t="s">
        <v>72</v>
      </c>
      <c r="Q68" s="7" t="s">
        <v>15</v>
      </c>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c r="QC68" s="67"/>
      <c r="QD68" s="67"/>
      <c r="QE68" s="67"/>
      <c r="QF68" s="67"/>
      <c r="QG68" s="67"/>
      <c r="QH68" s="67"/>
      <c r="QI68" s="67"/>
      <c r="QJ68" s="67"/>
      <c r="QK68" s="67"/>
      <c r="QL68" s="67"/>
      <c r="QM68" s="67"/>
      <c r="QN68" s="67"/>
      <c r="QO68" s="67"/>
      <c r="QP68" s="67"/>
      <c r="QQ68" s="67"/>
      <c r="QR68" s="67"/>
      <c r="QS68" s="67"/>
      <c r="QT68" s="67"/>
      <c r="QU68" s="67"/>
      <c r="QV68" s="67"/>
      <c r="QW68" s="67"/>
      <c r="QX68" s="67"/>
      <c r="QY68" s="67"/>
      <c r="QZ68" s="67"/>
      <c r="RA68" s="67"/>
      <c r="RB68" s="67"/>
      <c r="RC68" s="67"/>
      <c r="RD68" s="67"/>
      <c r="RE68" s="67"/>
      <c r="RF68" s="67"/>
      <c r="RG68" s="67"/>
      <c r="RH68" s="67"/>
      <c r="RI68" s="67"/>
      <c r="RJ68" s="67"/>
      <c r="RK68" s="67"/>
      <c r="RL68" s="67"/>
      <c r="RM68" s="67"/>
      <c r="RN68" s="67"/>
      <c r="RO68" s="67"/>
      <c r="RP68" s="67"/>
      <c r="RQ68" s="67"/>
      <c r="RR68" s="67"/>
      <c r="RS68" s="67"/>
      <c r="RT68" s="67"/>
      <c r="RU68" s="67"/>
      <c r="RV68" s="67"/>
      <c r="RW68" s="67"/>
      <c r="RX68" s="67"/>
      <c r="RY68" s="67"/>
      <c r="RZ68" s="67"/>
      <c r="SA68" s="67"/>
      <c r="SB68" s="67"/>
      <c r="SC68" s="67"/>
      <c r="SD68" s="67"/>
      <c r="SE68" s="67"/>
      <c r="SF68" s="67"/>
      <c r="SG68" s="67"/>
      <c r="SH68" s="67"/>
      <c r="SI68" s="67"/>
      <c r="SJ68" s="67"/>
      <c r="SK68" s="67"/>
      <c r="SL68" s="67"/>
      <c r="SM68" s="67"/>
      <c r="SN68" s="67"/>
      <c r="SO68" s="67"/>
      <c r="SP68" s="67"/>
      <c r="SQ68" s="67"/>
      <c r="SR68" s="67"/>
      <c r="SS68" s="67"/>
      <c r="ST68" s="67"/>
      <c r="SU68" s="67"/>
      <c r="SV68" s="67"/>
      <c r="SW68" s="67"/>
      <c r="SX68" s="67"/>
      <c r="SY68" s="67"/>
      <c r="SZ68" s="67"/>
      <c r="TA68" s="67"/>
      <c r="TB68" s="67"/>
      <c r="TC68" s="67"/>
      <c r="TD68" s="67"/>
      <c r="TE68" s="67"/>
      <c r="TF68" s="67"/>
      <c r="TG68" s="67"/>
      <c r="TH68" s="67"/>
      <c r="TI68" s="67"/>
      <c r="TJ68" s="67"/>
      <c r="TK68" s="67"/>
      <c r="TL68" s="67"/>
      <c r="TM68" s="67"/>
      <c r="TN68" s="67"/>
      <c r="TO68" s="67"/>
      <c r="TP68" s="67"/>
      <c r="TQ68" s="67"/>
      <c r="TR68" s="67"/>
      <c r="TS68" s="67"/>
      <c r="TT68" s="67"/>
      <c r="TU68" s="67"/>
      <c r="TV68" s="67"/>
      <c r="TW68" s="67"/>
      <c r="TX68" s="67"/>
      <c r="TY68" s="67"/>
      <c r="TZ68" s="67"/>
      <c r="UA68" s="67"/>
      <c r="UB68" s="67"/>
      <c r="UC68" s="67"/>
      <c r="UD68" s="67"/>
      <c r="UE68" s="67"/>
      <c r="UF68" s="67"/>
      <c r="UG68" s="67"/>
      <c r="UH68" s="67"/>
      <c r="UI68" s="67"/>
      <c r="UJ68" s="67"/>
      <c r="UK68" s="67"/>
      <c r="UL68" s="67"/>
      <c r="UM68" s="67"/>
      <c r="UN68" s="67"/>
      <c r="UO68" s="67"/>
      <c r="UP68" s="67"/>
      <c r="UQ68" s="67"/>
      <c r="UR68" s="67"/>
      <c r="US68" s="67"/>
      <c r="UT68" s="67"/>
      <c r="UU68" s="67"/>
      <c r="UV68" s="67"/>
      <c r="UW68" s="67"/>
      <c r="UX68" s="67"/>
      <c r="UY68" s="67"/>
      <c r="UZ68" s="67"/>
      <c r="VA68" s="67"/>
      <c r="VB68" s="67"/>
      <c r="VC68" s="67"/>
      <c r="VD68" s="67"/>
      <c r="VE68" s="67"/>
      <c r="VF68" s="67"/>
      <c r="VG68" s="67"/>
      <c r="VH68" s="67"/>
      <c r="VI68" s="67"/>
      <c r="VJ68" s="67"/>
      <c r="VK68" s="67"/>
      <c r="VL68" s="67"/>
      <c r="VM68" s="67"/>
      <c r="VN68" s="67"/>
      <c r="VO68" s="67"/>
      <c r="VP68" s="67"/>
      <c r="VQ68" s="67"/>
      <c r="VR68" s="67"/>
      <c r="VS68" s="67"/>
      <c r="VT68" s="67"/>
      <c r="VU68" s="67"/>
      <c r="VV68" s="67"/>
      <c r="VW68" s="67"/>
      <c r="VX68" s="67"/>
      <c r="VY68" s="67"/>
      <c r="VZ68" s="67"/>
      <c r="WA68" s="67"/>
      <c r="WB68" s="67"/>
      <c r="WC68" s="67"/>
      <c r="WD68" s="67"/>
      <c r="WE68" s="67"/>
      <c r="WF68" s="67"/>
      <c r="WG68" s="67"/>
      <c r="WH68" s="67"/>
      <c r="WI68" s="67"/>
      <c r="WJ68" s="67"/>
      <c r="WK68" s="67"/>
      <c r="WL68" s="67"/>
      <c r="WM68" s="67"/>
      <c r="WN68" s="67"/>
      <c r="WO68" s="67"/>
      <c r="WP68" s="67"/>
      <c r="WQ68" s="67"/>
      <c r="WR68" s="67"/>
      <c r="WS68" s="67"/>
      <c r="WT68" s="67"/>
      <c r="WU68" s="67"/>
      <c r="WV68" s="67"/>
      <c r="WW68" s="67"/>
    </row>
    <row r="69" spans="1:621">
      <c r="A69" s="81"/>
      <c r="B69" s="76" t="s">
        <v>16</v>
      </c>
      <c r="C69" s="76" t="s">
        <v>16</v>
      </c>
      <c r="D69" s="76" t="s">
        <v>16</v>
      </c>
      <c r="E69" s="76" t="s">
        <v>16</v>
      </c>
      <c r="F69" s="76" t="s">
        <v>16</v>
      </c>
      <c r="G69" s="76" t="s">
        <v>16</v>
      </c>
      <c r="H69" s="76" t="s">
        <v>16</v>
      </c>
      <c r="I69" s="76" t="s">
        <v>16</v>
      </c>
      <c r="J69" s="76" t="s">
        <v>16</v>
      </c>
      <c r="K69" s="76" t="s">
        <v>16</v>
      </c>
      <c r="L69" s="76" t="s">
        <v>16</v>
      </c>
      <c r="M69" s="76" t="s">
        <v>16</v>
      </c>
      <c r="N69" s="76" t="s">
        <v>16</v>
      </c>
      <c r="O69" s="76" t="s">
        <v>16</v>
      </c>
      <c r="P69" s="76" t="s">
        <v>16</v>
      </c>
      <c r="Q69" s="76" t="s">
        <v>16</v>
      </c>
    </row>
    <row r="70" spans="1:621" s="16" customFormat="1">
      <c r="D70" s="21"/>
      <c r="E70" s="21"/>
      <c r="H70" s="21"/>
      <c r="I70" s="21"/>
      <c r="J70" s="22"/>
      <c r="K70" s="21"/>
      <c r="L70" s="22"/>
      <c r="M70" s="22"/>
      <c r="O70" s="21"/>
      <c r="Q70" s="23"/>
    </row>
    <row r="71" spans="1:621" s="16" customFormat="1">
      <c r="D71" s="21"/>
      <c r="E71" s="21"/>
      <c r="H71" s="21"/>
      <c r="I71" s="21"/>
      <c r="J71" s="22"/>
      <c r="K71" s="21"/>
      <c r="L71" s="22"/>
      <c r="M71" s="22"/>
      <c r="O71" s="21"/>
      <c r="Q71" s="23"/>
    </row>
    <row r="72" spans="1:621" s="1" customFormat="1" ht="12.75">
      <c r="E72" s="1" t="s">
        <v>135</v>
      </c>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23"/>
      <c r="NH72" s="23"/>
      <c r="NI72" s="23"/>
      <c r="NJ72" s="23"/>
      <c r="NK72" s="23"/>
      <c r="NL72" s="23"/>
      <c r="NM72" s="23"/>
      <c r="NN72" s="23"/>
      <c r="NO72" s="23"/>
      <c r="NP72" s="23"/>
      <c r="NQ72" s="23"/>
      <c r="NR72" s="23"/>
      <c r="NS72" s="23"/>
      <c r="NT72" s="23"/>
      <c r="NU72" s="23"/>
      <c r="NV72" s="23"/>
      <c r="NW72" s="23"/>
      <c r="NX72" s="23"/>
      <c r="NY72" s="23"/>
      <c r="NZ72" s="23"/>
      <c r="OA72" s="23"/>
      <c r="OB72" s="23"/>
      <c r="OC72" s="23"/>
      <c r="OD72" s="23"/>
      <c r="OE72" s="23"/>
      <c r="OF72" s="23"/>
      <c r="OG72" s="23"/>
      <c r="OH72" s="23"/>
      <c r="OI72" s="23"/>
      <c r="OJ72" s="23"/>
      <c r="OK72" s="23"/>
      <c r="OL72" s="23"/>
      <c r="OM72" s="23"/>
      <c r="ON72" s="23"/>
      <c r="OO72" s="23"/>
      <c r="OP72" s="23"/>
      <c r="OQ72" s="23"/>
      <c r="OR72" s="23"/>
      <c r="OS72" s="23"/>
      <c r="OT72" s="23"/>
      <c r="OU72" s="23"/>
      <c r="OV72" s="23"/>
      <c r="OW72" s="23"/>
      <c r="OX72" s="23"/>
      <c r="OY72" s="23"/>
      <c r="OZ72" s="23"/>
      <c r="PA72" s="23"/>
      <c r="PB72" s="23"/>
      <c r="PC72" s="23"/>
      <c r="PD72" s="23"/>
      <c r="PE72" s="23"/>
      <c r="PF72" s="23"/>
      <c r="PG72" s="23"/>
      <c r="PH72" s="23"/>
      <c r="PI72" s="23"/>
      <c r="PJ72" s="23"/>
      <c r="PK72" s="23"/>
      <c r="PL72" s="23"/>
      <c r="PM72" s="23"/>
      <c r="PN72" s="23"/>
      <c r="PO72" s="23"/>
      <c r="PP72" s="23"/>
      <c r="PQ72" s="23"/>
      <c r="PR72" s="23"/>
      <c r="PS72" s="23"/>
      <c r="PT72" s="23"/>
      <c r="PU72" s="23"/>
      <c r="PV72" s="23"/>
      <c r="PW72" s="23"/>
      <c r="PX72" s="23"/>
      <c r="PY72" s="23"/>
      <c r="PZ72" s="23"/>
      <c r="QA72" s="23"/>
      <c r="QB72" s="23"/>
      <c r="QC72" s="23"/>
      <c r="QD72" s="23"/>
      <c r="QE72" s="23"/>
      <c r="QF72" s="23"/>
      <c r="QG72" s="23"/>
      <c r="QH72" s="23"/>
      <c r="QI72" s="23"/>
      <c r="QJ72" s="23"/>
      <c r="QK72" s="23"/>
      <c r="QL72" s="23"/>
      <c r="QM72" s="23"/>
      <c r="QN72" s="23"/>
      <c r="QO72" s="23"/>
      <c r="QP72" s="23"/>
      <c r="QQ72" s="23"/>
      <c r="QR72" s="23"/>
      <c r="QS72" s="23"/>
      <c r="QT72" s="23"/>
      <c r="QU72" s="23"/>
      <c r="QV72" s="23"/>
      <c r="QW72" s="23"/>
      <c r="QX72" s="23"/>
      <c r="QY72" s="23"/>
      <c r="QZ72" s="23"/>
      <c r="RA72" s="23"/>
      <c r="RB72" s="23"/>
      <c r="RC72" s="23"/>
      <c r="RD72" s="23"/>
      <c r="RE72" s="23"/>
      <c r="RF72" s="23"/>
      <c r="RG72" s="23"/>
      <c r="RH72" s="23"/>
      <c r="RI72" s="23"/>
      <c r="RJ72" s="23"/>
      <c r="RK72" s="23"/>
      <c r="RL72" s="23"/>
      <c r="RM72" s="23"/>
      <c r="RN72" s="23"/>
      <c r="RO72" s="23"/>
      <c r="RP72" s="23"/>
      <c r="RQ72" s="23"/>
      <c r="RR72" s="23"/>
      <c r="RS72" s="23"/>
      <c r="RT72" s="23"/>
      <c r="RU72" s="23"/>
      <c r="RV72" s="23"/>
      <c r="RW72" s="23"/>
      <c r="RX72" s="23"/>
      <c r="RY72" s="23"/>
      <c r="RZ72" s="23"/>
      <c r="SA72" s="23"/>
      <c r="SB72" s="23"/>
      <c r="SC72" s="23"/>
      <c r="SD72" s="23"/>
      <c r="SE72" s="23"/>
      <c r="SF72" s="23"/>
      <c r="SG72" s="23"/>
      <c r="SH72" s="23"/>
      <c r="SI72" s="23"/>
      <c r="SJ72" s="23"/>
      <c r="SK72" s="23"/>
      <c r="SL72" s="23"/>
      <c r="SM72" s="23"/>
      <c r="SN72" s="23"/>
      <c r="SO72" s="23"/>
      <c r="SP72" s="23"/>
      <c r="SQ72" s="23"/>
      <c r="SR72" s="23"/>
      <c r="SS72" s="23"/>
      <c r="ST72" s="23"/>
      <c r="SU72" s="23"/>
      <c r="SV72" s="23"/>
      <c r="SW72" s="23"/>
      <c r="SX72" s="23"/>
      <c r="SY72" s="23"/>
      <c r="SZ72" s="23"/>
      <c r="TA72" s="23"/>
      <c r="TB72" s="23"/>
      <c r="TC72" s="23"/>
      <c r="TD72" s="23"/>
      <c r="TE72" s="23"/>
      <c r="TF72" s="23"/>
      <c r="TG72" s="23"/>
      <c r="TH72" s="23"/>
      <c r="TI72" s="23"/>
      <c r="TJ72" s="23"/>
      <c r="TK72" s="23"/>
      <c r="TL72" s="23"/>
      <c r="TM72" s="23"/>
      <c r="TN72" s="23"/>
      <c r="TO72" s="23"/>
      <c r="TP72" s="23"/>
      <c r="TQ72" s="23"/>
      <c r="TR72" s="23"/>
      <c r="TS72" s="23"/>
      <c r="TT72" s="23"/>
      <c r="TU72" s="23"/>
      <c r="TV72" s="23"/>
      <c r="TW72" s="23"/>
      <c r="TX72" s="23"/>
      <c r="TY72" s="23"/>
      <c r="TZ72" s="23"/>
      <c r="UA72" s="23"/>
      <c r="UB72" s="23"/>
      <c r="UC72" s="23"/>
      <c r="UD72" s="23"/>
      <c r="UE72" s="23"/>
      <c r="UF72" s="23"/>
      <c r="UG72" s="23"/>
      <c r="UH72" s="23"/>
      <c r="UI72" s="23"/>
      <c r="UJ72" s="23"/>
      <c r="UK72" s="23"/>
      <c r="UL72" s="23"/>
      <c r="UM72" s="23"/>
      <c r="UN72" s="23"/>
      <c r="UO72" s="23"/>
      <c r="UP72" s="23"/>
      <c r="UQ72" s="23"/>
      <c r="UR72" s="23"/>
      <c r="US72" s="23"/>
      <c r="UT72" s="23"/>
      <c r="UU72" s="23"/>
      <c r="UV72" s="23"/>
      <c r="UW72" s="23"/>
      <c r="UX72" s="23"/>
      <c r="UY72" s="23"/>
      <c r="UZ72" s="23"/>
      <c r="VA72" s="23"/>
      <c r="VB72" s="23"/>
      <c r="VC72" s="23"/>
      <c r="VD72" s="23"/>
      <c r="VE72" s="23"/>
      <c r="VF72" s="23"/>
      <c r="VG72" s="23"/>
      <c r="VH72" s="23"/>
      <c r="VI72" s="23"/>
      <c r="VJ72" s="23"/>
      <c r="VK72" s="23"/>
      <c r="VL72" s="23"/>
      <c r="VM72" s="23"/>
      <c r="VN72" s="23"/>
      <c r="VO72" s="23"/>
      <c r="VP72" s="23"/>
      <c r="VQ72" s="23"/>
      <c r="VR72" s="23"/>
      <c r="VS72" s="23"/>
      <c r="VT72" s="23"/>
      <c r="VU72" s="23"/>
      <c r="VV72" s="23"/>
      <c r="VW72" s="23"/>
      <c r="VX72" s="23"/>
      <c r="VY72" s="23"/>
      <c r="VZ72" s="23"/>
      <c r="WA72" s="23"/>
      <c r="WB72" s="23"/>
      <c r="WC72" s="23"/>
      <c r="WD72" s="23"/>
      <c r="WE72" s="23"/>
      <c r="WF72" s="23"/>
      <c r="WG72" s="23"/>
      <c r="WH72" s="23"/>
      <c r="WI72" s="23"/>
      <c r="WJ72" s="23"/>
      <c r="WK72" s="23"/>
      <c r="WL72" s="23"/>
      <c r="WM72" s="23"/>
      <c r="WN72" s="23"/>
      <c r="WO72" s="23"/>
      <c r="WP72" s="23"/>
      <c r="WQ72" s="23"/>
      <c r="WR72" s="23"/>
      <c r="WS72" s="23"/>
      <c r="WT72" s="23"/>
      <c r="WU72" s="23"/>
      <c r="WV72" s="23"/>
      <c r="WW72" s="23"/>
    </row>
    <row r="73" spans="1:621" s="36" customFormat="1" ht="60">
      <c r="A73" s="24" t="s">
        <v>1</v>
      </c>
      <c r="B73" s="24" t="s">
        <v>2</v>
      </c>
      <c r="C73" s="24" t="s">
        <v>3</v>
      </c>
      <c r="D73" s="6" t="s">
        <v>62</v>
      </c>
      <c r="E73" s="6" t="s">
        <v>63</v>
      </c>
      <c r="F73" s="24" t="s">
        <v>64</v>
      </c>
      <c r="G73" s="24" t="s">
        <v>65</v>
      </c>
      <c r="H73" s="6" t="s">
        <v>66</v>
      </c>
      <c r="I73" s="6" t="s">
        <v>132</v>
      </c>
      <c r="J73" s="6" t="s">
        <v>133</v>
      </c>
      <c r="K73" s="6" t="s">
        <v>69</v>
      </c>
      <c r="L73" s="6" t="s">
        <v>70</v>
      </c>
      <c r="M73" s="6" t="s">
        <v>12</v>
      </c>
      <c r="N73" s="6" t="s">
        <v>71</v>
      </c>
      <c r="O73" s="6" t="s">
        <v>134</v>
      </c>
      <c r="P73" s="6" t="s">
        <v>72</v>
      </c>
      <c r="Q73" s="7" t="s">
        <v>15</v>
      </c>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c r="IM73" s="67"/>
      <c r="IN73" s="67"/>
      <c r="IO73" s="67"/>
      <c r="IP73" s="67"/>
      <c r="IQ73" s="67"/>
      <c r="IR73" s="67"/>
      <c r="IS73" s="67"/>
      <c r="IT73" s="67"/>
      <c r="IU73" s="67"/>
      <c r="IV73" s="67"/>
      <c r="IW73" s="67"/>
      <c r="IX73" s="67"/>
      <c r="IY73" s="67"/>
      <c r="IZ73" s="67"/>
      <c r="JA73" s="67"/>
      <c r="JB73" s="67"/>
      <c r="JC73" s="67"/>
      <c r="JD73" s="67"/>
      <c r="JE73" s="67"/>
      <c r="JF73" s="67"/>
      <c r="JG73" s="67"/>
      <c r="JH73" s="67"/>
      <c r="JI73" s="67"/>
      <c r="JJ73" s="67"/>
      <c r="JK73" s="67"/>
      <c r="JL73" s="67"/>
      <c r="JM73" s="67"/>
      <c r="JN73" s="67"/>
      <c r="JO73" s="67"/>
      <c r="JP73" s="67"/>
      <c r="JQ73" s="67"/>
      <c r="JR73" s="67"/>
      <c r="JS73" s="67"/>
      <c r="JT73" s="67"/>
      <c r="JU73" s="67"/>
      <c r="JV73" s="67"/>
      <c r="JW73" s="67"/>
      <c r="JX73" s="67"/>
      <c r="JY73" s="67"/>
      <c r="JZ73" s="67"/>
      <c r="KA73" s="67"/>
      <c r="KB73" s="67"/>
      <c r="KC73" s="67"/>
      <c r="KD73" s="67"/>
      <c r="KE73" s="67"/>
      <c r="KF73" s="67"/>
      <c r="KG73" s="67"/>
      <c r="KH73" s="67"/>
      <c r="KI73" s="67"/>
      <c r="KJ73" s="67"/>
      <c r="KK73" s="67"/>
      <c r="KL73" s="67"/>
      <c r="KM73" s="67"/>
      <c r="KN73" s="67"/>
      <c r="KO73" s="67"/>
      <c r="KP73" s="67"/>
      <c r="KQ73" s="67"/>
      <c r="KR73" s="67"/>
      <c r="KS73" s="67"/>
      <c r="KT73" s="67"/>
      <c r="KU73" s="67"/>
      <c r="KV73" s="67"/>
      <c r="KW73" s="67"/>
      <c r="KX73" s="67"/>
      <c r="KY73" s="67"/>
      <c r="KZ73" s="67"/>
      <c r="LA73" s="67"/>
      <c r="LB73" s="67"/>
      <c r="LC73" s="67"/>
      <c r="LD73" s="67"/>
      <c r="LE73" s="67"/>
      <c r="LF73" s="67"/>
      <c r="LG73" s="67"/>
      <c r="LH73" s="67"/>
      <c r="LI73" s="67"/>
      <c r="LJ73" s="67"/>
      <c r="LK73" s="67"/>
      <c r="LL73" s="67"/>
      <c r="LM73" s="67"/>
      <c r="LN73" s="67"/>
      <c r="LO73" s="67"/>
      <c r="LP73" s="67"/>
      <c r="LQ73" s="67"/>
      <c r="LR73" s="67"/>
      <c r="LS73" s="67"/>
      <c r="LT73" s="67"/>
      <c r="LU73" s="67"/>
      <c r="LV73" s="67"/>
      <c r="LW73" s="67"/>
      <c r="LX73" s="67"/>
      <c r="LY73" s="67"/>
      <c r="LZ73" s="67"/>
      <c r="MA73" s="67"/>
      <c r="MB73" s="67"/>
      <c r="MC73" s="67"/>
      <c r="MD73" s="67"/>
      <c r="ME73" s="67"/>
      <c r="MF73" s="67"/>
      <c r="MG73" s="67"/>
      <c r="MH73" s="67"/>
      <c r="MI73" s="67"/>
      <c r="MJ73" s="67"/>
      <c r="MK73" s="67"/>
      <c r="ML73" s="67"/>
      <c r="MM73" s="67"/>
      <c r="MN73" s="67"/>
      <c r="MO73" s="67"/>
      <c r="MP73" s="67"/>
      <c r="MQ73" s="67"/>
      <c r="MR73" s="67"/>
      <c r="MS73" s="67"/>
      <c r="MT73" s="67"/>
      <c r="MU73" s="67"/>
      <c r="MV73" s="67"/>
      <c r="MW73" s="67"/>
      <c r="MX73" s="67"/>
      <c r="MY73" s="67"/>
      <c r="MZ73" s="67"/>
      <c r="NA73" s="67"/>
      <c r="NB73" s="67"/>
      <c r="NC73" s="67"/>
      <c r="ND73" s="67"/>
      <c r="NE73" s="67"/>
      <c r="NF73" s="67"/>
      <c r="NG73" s="67"/>
      <c r="NH73" s="67"/>
      <c r="NI73" s="67"/>
      <c r="NJ73" s="67"/>
      <c r="NK73" s="67"/>
      <c r="NL73" s="67"/>
      <c r="NM73" s="67"/>
      <c r="NN73" s="67"/>
      <c r="NO73" s="67"/>
      <c r="NP73" s="67"/>
      <c r="NQ73" s="67"/>
      <c r="NR73" s="67"/>
      <c r="NS73" s="67"/>
      <c r="NT73" s="67"/>
      <c r="NU73" s="67"/>
      <c r="NV73" s="67"/>
      <c r="NW73" s="67"/>
      <c r="NX73" s="67"/>
      <c r="NY73" s="67"/>
      <c r="NZ73" s="67"/>
      <c r="OA73" s="67"/>
      <c r="OB73" s="67"/>
      <c r="OC73" s="67"/>
      <c r="OD73" s="67"/>
      <c r="OE73" s="67"/>
      <c r="OF73" s="67"/>
      <c r="OG73" s="67"/>
      <c r="OH73" s="67"/>
      <c r="OI73" s="67"/>
      <c r="OJ73" s="67"/>
      <c r="OK73" s="67"/>
      <c r="OL73" s="67"/>
      <c r="OM73" s="67"/>
      <c r="ON73" s="67"/>
      <c r="OO73" s="67"/>
      <c r="OP73" s="67"/>
      <c r="OQ73" s="67"/>
      <c r="OR73" s="67"/>
      <c r="OS73" s="67"/>
      <c r="OT73" s="67"/>
      <c r="OU73" s="67"/>
      <c r="OV73" s="67"/>
      <c r="OW73" s="67"/>
      <c r="OX73" s="67"/>
      <c r="OY73" s="67"/>
      <c r="OZ73" s="67"/>
      <c r="PA73" s="67"/>
      <c r="PB73" s="67"/>
      <c r="PC73" s="67"/>
      <c r="PD73" s="67"/>
      <c r="PE73" s="67"/>
      <c r="PF73" s="67"/>
      <c r="PG73" s="67"/>
      <c r="PH73" s="67"/>
      <c r="PI73" s="67"/>
      <c r="PJ73" s="67"/>
      <c r="PK73" s="67"/>
      <c r="PL73" s="67"/>
      <c r="PM73" s="67"/>
      <c r="PN73" s="67"/>
      <c r="PO73" s="67"/>
      <c r="PP73" s="67"/>
      <c r="PQ73" s="67"/>
      <c r="PR73" s="67"/>
      <c r="PS73" s="67"/>
      <c r="PT73" s="67"/>
      <c r="PU73" s="67"/>
      <c r="PV73" s="67"/>
      <c r="PW73" s="67"/>
      <c r="PX73" s="67"/>
      <c r="PY73" s="67"/>
      <c r="PZ73" s="67"/>
      <c r="QA73" s="67"/>
      <c r="QB73" s="67"/>
      <c r="QC73" s="67"/>
      <c r="QD73" s="67"/>
      <c r="QE73" s="67"/>
      <c r="QF73" s="67"/>
      <c r="QG73" s="67"/>
      <c r="QH73" s="67"/>
      <c r="QI73" s="67"/>
      <c r="QJ73" s="67"/>
      <c r="QK73" s="67"/>
      <c r="QL73" s="67"/>
      <c r="QM73" s="67"/>
      <c r="QN73" s="67"/>
      <c r="QO73" s="67"/>
      <c r="QP73" s="67"/>
      <c r="QQ73" s="67"/>
      <c r="QR73" s="67"/>
      <c r="QS73" s="67"/>
      <c r="QT73" s="67"/>
      <c r="QU73" s="67"/>
      <c r="QV73" s="67"/>
      <c r="QW73" s="67"/>
      <c r="QX73" s="67"/>
      <c r="QY73" s="67"/>
      <c r="QZ73" s="67"/>
      <c r="RA73" s="67"/>
      <c r="RB73" s="67"/>
      <c r="RC73" s="67"/>
      <c r="RD73" s="67"/>
      <c r="RE73" s="67"/>
      <c r="RF73" s="67"/>
      <c r="RG73" s="67"/>
      <c r="RH73" s="67"/>
      <c r="RI73" s="67"/>
      <c r="RJ73" s="67"/>
      <c r="RK73" s="67"/>
      <c r="RL73" s="67"/>
      <c r="RM73" s="67"/>
      <c r="RN73" s="67"/>
      <c r="RO73" s="67"/>
      <c r="RP73" s="67"/>
      <c r="RQ73" s="67"/>
      <c r="RR73" s="67"/>
      <c r="RS73" s="67"/>
      <c r="RT73" s="67"/>
      <c r="RU73" s="67"/>
      <c r="RV73" s="67"/>
      <c r="RW73" s="67"/>
      <c r="RX73" s="67"/>
      <c r="RY73" s="67"/>
      <c r="RZ73" s="67"/>
      <c r="SA73" s="67"/>
      <c r="SB73" s="67"/>
      <c r="SC73" s="67"/>
      <c r="SD73" s="67"/>
      <c r="SE73" s="67"/>
      <c r="SF73" s="67"/>
      <c r="SG73" s="67"/>
      <c r="SH73" s="67"/>
      <c r="SI73" s="67"/>
      <c r="SJ73" s="67"/>
      <c r="SK73" s="67"/>
      <c r="SL73" s="67"/>
      <c r="SM73" s="67"/>
      <c r="SN73" s="67"/>
      <c r="SO73" s="67"/>
      <c r="SP73" s="67"/>
      <c r="SQ73" s="67"/>
      <c r="SR73" s="67"/>
      <c r="SS73" s="67"/>
      <c r="ST73" s="67"/>
      <c r="SU73" s="67"/>
      <c r="SV73" s="67"/>
      <c r="SW73" s="67"/>
      <c r="SX73" s="67"/>
      <c r="SY73" s="67"/>
      <c r="SZ73" s="67"/>
      <c r="TA73" s="67"/>
      <c r="TB73" s="67"/>
      <c r="TC73" s="67"/>
      <c r="TD73" s="67"/>
      <c r="TE73" s="67"/>
      <c r="TF73" s="67"/>
      <c r="TG73" s="67"/>
      <c r="TH73" s="67"/>
      <c r="TI73" s="67"/>
      <c r="TJ73" s="67"/>
      <c r="TK73" s="67"/>
      <c r="TL73" s="67"/>
      <c r="TM73" s="67"/>
      <c r="TN73" s="67"/>
      <c r="TO73" s="67"/>
      <c r="TP73" s="67"/>
      <c r="TQ73" s="67"/>
      <c r="TR73" s="67"/>
      <c r="TS73" s="67"/>
      <c r="TT73" s="67"/>
      <c r="TU73" s="67"/>
      <c r="TV73" s="67"/>
      <c r="TW73" s="67"/>
      <c r="TX73" s="67"/>
      <c r="TY73" s="67"/>
      <c r="TZ73" s="67"/>
      <c r="UA73" s="67"/>
      <c r="UB73" s="67"/>
      <c r="UC73" s="67"/>
      <c r="UD73" s="67"/>
      <c r="UE73" s="67"/>
      <c r="UF73" s="67"/>
      <c r="UG73" s="67"/>
      <c r="UH73" s="67"/>
      <c r="UI73" s="67"/>
      <c r="UJ73" s="67"/>
      <c r="UK73" s="67"/>
      <c r="UL73" s="67"/>
      <c r="UM73" s="67"/>
      <c r="UN73" s="67"/>
      <c r="UO73" s="67"/>
      <c r="UP73" s="67"/>
      <c r="UQ73" s="67"/>
      <c r="UR73" s="67"/>
      <c r="US73" s="67"/>
      <c r="UT73" s="67"/>
      <c r="UU73" s="67"/>
      <c r="UV73" s="67"/>
      <c r="UW73" s="67"/>
      <c r="UX73" s="67"/>
      <c r="UY73" s="67"/>
      <c r="UZ73" s="67"/>
      <c r="VA73" s="67"/>
      <c r="VB73" s="67"/>
      <c r="VC73" s="67"/>
      <c r="VD73" s="67"/>
      <c r="VE73" s="67"/>
      <c r="VF73" s="67"/>
      <c r="VG73" s="67"/>
      <c r="VH73" s="67"/>
      <c r="VI73" s="67"/>
      <c r="VJ73" s="67"/>
      <c r="VK73" s="67"/>
      <c r="VL73" s="67"/>
      <c r="VM73" s="67"/>
      <c r="VN73" s="67"/>
      <c r="VO73" s="67"/>
      <c r="VP73" s="67"/>
      <c r="VQ73" s="67"/>
      <c r="VR73" s="67"/>
      <c r="VS73" s="67"/>
      <c r="VT73" s="67"/>
      <c r="VU73" s="67"/>
      <c r="VV73" s="67"/>
      <c r="VW73" s="67"/>
      <c r="VX73" s="67"/>
      <c r="VY73" s="67"/>
      <c r="VZ73" s="67"/>
      <c r="WA73" s="67"/>
      <c r="WB73" s="67"/>
      <c r="WC73" s="67"/>
      <c r="WD73" s="67"/>
      <c r="WE73" s="67"/>
      <c r="WF73" s="67"/>
      <c r="WG73" s="67"/>
      <c r="WH73" s="67"/>
      <c r="WI73" s="67"/>
      <c r="WJ73" s="67"/>
      <c r="WK73" s="67"/>
      <c r="WL73" s="67"/>
      <c r="WM73" s="67"/>
      <c r="WN73" s="67"/>
      <c r="WO73" s="67"/>
      <c r="WP73" s="67"/>
      <c r="WQ73" s="67"/>
      <c r="WR73" s="67"/>
      <c r="WS73" s="67"/>
      <c r="WT73" s="67"/>
      <c r="WU73" s="67"/>
      <c r="WV73" s="67"/>
      <c r="WW73" s="67"/>
    </row>
    <row r="74" spans="1:621" s="16" customFormat="1">
      <c r="A74" s="9">
        <v>1</v>
      </c>
      <c r="B74" s="9" t="s">
        <v>136</v>
      </c>
      <c r="C74" s="9" t="s">
        <v>137</v>
      </c>
      <c r="D74" s="13">
        <v>2005</v>
      </c>
      <c r="E74" s="10">
        <f>IF((2013-D74)*0.3&gt;3,3,(2013-D74)*0.3)</f>
        <v>2.4</v>
      </c>
      <c r="F74" s="11">
        <v>0</v>
      </c>
      <c r="G74" s="12">
        <v>0</v>
      </c>
      <c r="H74" s="13">
        <v>0</v>
      </c>
      <c r="I74" s="37">
        <v>14</v>
      </c>
      <c r="J74" s="10">
        <f>IF((ROUNDDOWN((I74/6),0)*0.5)&gt;3,3,ROUNDDOWN((I74/6),0)*0.5)</f>
        <v>1</v>
      </c>
      <c r="K74" s="37">
        <v>37</v>
      </c>
      <c r="L74" s="12">
        <f>K74*0.1</f>
        <v>3.7</v>
      </c>
      <c r="M74" s="12">
        <v>0</v>
      </c>
      <c r="N74" s="9">
        <v>0</v>
      </c>
      <c r="O74" s="9"/>
      <c r="P74" s="14"/>
      <c r="Q74" s="14">
        <f>E74+F74+G74+H74+J74+L74+M74+N74</f>
        <v>7.1</v>
      </c>
    </row>
    <row r="75" spans="1:621" s="16" customFormat="1">
      <c r="A75" s="9">
        <v>2</v>
      </c>
      <c r="B75" s="9" t="s">
        <v>138</v>
      </c>
      <c r="C75" s="9" t="s">
        <v>139</v>
      </c>
      <c r="D75" s="13">
        <v>2007</v>
      </c>
      <c r="E75" s="10">
        <f>IF((2013-D75)*0.3&gt;3,3,(2013-D75)*0.3)</f>
        <v>1.7999999999999998</v>
      </c>
      <c r="F75" s="11">
        <v>0</v>
      </c>
      <c r="G75" s="12">
        <v>0</v>
      </c>
      <c r="H75" s="13">
        <v>0</v>
      </c>
      <c r="I75" s="37">
        <v>34</v>
      </c>
      <c r="J75" s="10">
        <f>IF((ROUNDDOWN((I75/6),0)*0.5)&gt;3,3,ROUNDDOWN((I75/6),0)*0.5)</f>
        <v>2.5</v>
      </c>
      <c r="K75" s="37">
        <v>17</v>
      </c>
      <c r="L75" s="12">
        <f>K75*0.1</f>
        <v>1.7000000000000002</v>
      </c>
      <c r="M75" s="12">
        <v>0</v>
      </c>
      <c r="N75" s="9">
        <v>0</v>
      </c>
      <c r="O75" s="9"/>
      <c r="P75" s="14"/>
      <c r="Q75" s="14">
        <f>E75+F75+G75+H75+J75+L75+M75+N75</f>
        <v>6</v>
      </c>
    </row>
    <row r="76" spans="1:621" s="16" customFormat="1">
      <c r="A76" s="9">
        <v>3</v>
      </c>
      <c r="B76" s="9" t="s">
        <v>140</v>
      </c>
      <c r="C76" s="9" t="s">
        <v>141</v>
      </c>
      <c r="D76" s="13">
        <v>2008</v>
      </c>
      <c r="E76" s="10">
        <f>IF((2013-D76)*0.3&gt;3,3,(2013-D76)*0.3)</f>
        <v>1.5</v>
      </c>
      <c r="F76" s="11">
        <v>0</v>
      </c>
      <c r="G76" s="12">
        <v>0</v>
      </c>
      <c r="H76" s="13">
        <v>0</v>
      </c>
      <c r="I76" s="37">
        <v>0</v>
      </c>
      <c r="J76" s="10">
        <f>IF((ROUNDDOWN((I76/6),0)*0.5)&gt;3,3,ROUNDDOWN((I76/6),0)*0.5)</f>
        <v>0</v>
      </c>
      <c r="K76" s="37">
        <v>35</v>
      </c>
      <c r="L76" s="12">
        <f>K76*0.1</f>
        <v>3.5</v>
      </c>
      <c r="M76" s="12">
        <v>0</v>
      </c>
      <c r="N76" s="9">
        <v>0</v>
      </c>
      <c r="O76" s="9"/>
      <c r="P76" s="14"/>
      <c r="Q76" s="14">
        <f>E76+F76+G76+H76+J76+L76+M76+N76</f>
        <v>5</v>
      </c>
    </row>
    <row r="78" spans="1:621" s="16" customFormat="1">
      <c r="D78" s="21"/>
      <c r="E78" s="38" t="s">
        <v>142</v>
      </c>
      <c r="H78" s="21"/>
      <c r="I78" s="21"/>
      <c r="J78" s="22"/>
      <c r="K78" s="21"/>
      <c r="L78" s="22"/>
      <c r="M78" s="22"/>
      <c r="O78" s="39"/>
      <c r="Q78" s="23"/>
    </row>
    <row r="79" spans="1:621" s="25" customFormat="1" ht="60">
      <c r="A79" s="24" t="s">
        <v>1</v>
      </c>
      <c r="B79" s="24" t="s">
        <v>2</v>
      </c>
      <c r="C79" s="24" t="s">
        <v>3</v>
      </c>
      <c r="D79" s="6" t="s">
        <v>62</v>
      </c>
      <c r="E79" s="6" t="s">
        <v>63</v>
      </c>
      <c r="F79" s="24" t="s">
        <v>64</v>
      </c>
      <c r="G79" s="24" t="s">
        <v>65</v>
      </c>
      <c r="H79" s="24" t="s">
        <v>66</v>
      </c>
      <c r="I79" s="6" t="s">
        <v>132</v>
      </c>
      <c r="J79" s="6" t="s">
        <v>68</v>
      </c>
      <c r="K79" s="6" t="s">
        <v>69</v>
      </c>
      <c r="L79" s="6" t="s">
        <v>70</v>
      </c>
      <c r="M79" s="6" t="s">
        <v>12</v>
      </c>
      <c r="N79" s="6" t="s">
        <v>71</v>
      </c>
      <c r="O79" s="6" t="s">
        <v>72</v>
      </c>
      <c r="P79" s="6" t="s">
        <v>143</v>
      </c>
      <c r="Q79" s="7" t="s">
        <v>15</v>
      </c>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c r="IS79" s="66"/>
      <c r="IT79" s="66"/>
      <c r="IU79" s="66"/>
      <c r="IV79" s="66"/>
      <c r="IW79" s="66"/>
      <c r="IX79" s="66"/>
      <c r="IY79" s="66"/>
      <c r="IZ79" s="66"/>
      <c r="JA79" s="66"/>
      <c r="JB79" s="66"/>
      <c r="JC79" s="66"/>
      <c r="JD79" s="66"/>
      <c r="JE79" s="66"/>
      <c r="JF79" s="66"/>
      <c r="JG79" s="66"/>
      <c r="JH79" s="66"/>
      <c r="JI79" s="66"/>
      <c r="JJ79" s="66"/>
      <c r="JK79" s="66"/>
      <c r="JL79" s="66"/>
      <c r="JM79" s="66"/>
      <c r="JN79" s="66"/>
      <c r="JO79" s="66"/>
      <c r="JP79" s="66"/>
      <c r="JQ79" s="66"/>
      <c r="JR79" s="66"/>
      <c r="JS79" s="66"/>
      <c r="JT79" s="66"/>
      <c r="JU79" s="66"/>
      <c r="JV79" s="66"/>
      <c r="JW79" s="66"/>
      <c r="JX79" s="66"/>
      <c r="JY79" s="66"/>
      <c r="JZ79" s="66"/>
      <c r="KA79" s="66"/>
      <c r="KB79" s="66"/>
      <c r="KC79" s="66"/>
      <c r="KD79" s="66"/>
      <c r="KE79" s="66"/>
      <c r="KF79" s="66"/>
      <c r="KG79" s="66"/>
      <c r="KH79" s="66"/>
      <c r="KI79" s="66"/>
      <c r="KJ79" s="66"/>
      <c r="KK79" s="66"/>
      <c r="KL79" s="66"/>
      <c r="KM79" s="66"/>
      <c r="KN79" s="66"/>
      <c r="KO79" s="66"/>
      <c r="KP79" s="66"/>
      <c r="KQ79" s="66"/>
      <c r="KR79" s="66"/>
      <c r="KS79" s="66"/>
      <c r="KT79" s="66"/>
      <c r="KU79" s="66"/>
      <c r="KV79" s="66"/>
      <c r="KW79" s="66"/>
      <c r="KX79" s="66"/>
      <c r="KY79" s="66"/>
      <c r="KZ79" s="66"/>
      <c r="LA79" s="66"/>
      <c r="LB79" s="66"/>
      <c r="LC79" s="66"/>
      <c r="LD79" s="66"/>
      <c r="LE79" s="66"/>
      <c r="LF79" s="66"/>
      <c r="LG79" s="66"/>
      <c r="LH79" s="66"/>
      <c r="LI79" s="66"/>
      <c r="LJ79" s="66"/>
      <c r="LK79" s="66"/>
      <c r="LL79" s="66"/>
      <c r="LM79" s="66"/>
      <c r="LN79" s="66"/>
      <c r="LO79" s="66"/>
      <c r="LP79" s="66"/>
      <c r="LQ79" s="66"/>
      <c r="LR79" s="66"/>
      <c r="LS79" s="66"/>
      <c r="LT79" s="66"/>
      <c r="LU79" s="66"/>
      <c r="LV79" s="66"/>
      <c r="LW79" s="66"/>
      <c r="LX79" s="66"/>
      <c r="LY79" s="66"/>
      <c r="LZ79" s="66"/>
      <c r="MA79" s="66"/>
      <c r="MB79" s="66"/>
      <c r="MC79" s="66"/>
      <c r="MD79" s="66"/>
      <c r="ME79" s="66"/>
      <c r="MF79" s="66"/>
      <c r="MG79" s="66"/>
      <c r="MH79" s="66"/>
      <c r="MI79" s="66"/>
      <c r="MJ79" s="66"/>
      <c r="MK79" s="66"/>
      <c r="ML79" s="66"/>
      <c r="MM79" s="66"/>
      <c r="MN79" s="66"/>
      <c r="MO79" s="66"/>
      <c r="MP79" s="66"/>
      <c r="MQ79" s="66"/>
      <c r="MR79" s="66"/>
      <c r="MS79" s="66"/>
      <c r="MT79" s="66"/>
      <c r="MU79" s="66"/>
      <c r="MV79" s="66"/>
      <c r="MW79" s="66"/>
      <c r="MX79" s="66"/>
      <c r="MY79" s="66"/>
      <c r="MZ79" s="66"/>
      <c r="NA79" s="66"/>
      <c r="NB79" s="66"/>
      <c r="NC79" s="66"/>
      <c r="ND79" s="66"/>
      <c r="NE79" s="66"/>
      <c r="NF79" s="66"/>
      <c r="NG79" s="66"/>
      <c r="NH79" s="66"/>
      <c r="NI79" s="66"/>
      <c r="NJ79" s="66"/>
      <c r="NK79" s="66"/>
      <c r="NL79" s="66"/>
      <c r="NM79" s="66"/>
      <c r="NN79" s="66"/>
      <c r="NO79" s="66"/>
      <c r="NP79" s="66"/>
      <c r="NQ79" s="66"/>
      <c r="NR79" s="66"/>
      <c r="NS79" s="66"/>
      <c r="NT79" s="66"/>
      <c r="NU79" s="66"/>
      <c r="NV79" s="66"/>
      <c r="NW79" s="66"/>
      <c r="NX79" s="66"/>
      <c r="NY79" s="66"/>
      <c r="NZ79" s="66"/>
      <c r="OA79" s="66"/>
      <c r="OB79" s="66"/>
      <c r="OC79" s="66"/>
      <c r="OD79" s="66"/>
      <c r="OE79" s="66"/>
      <c r="OF79" s="66"/>
      <c r="OG79" s="66"/>
      <c r="OH79" s="66"/>
      <c r="OI79" s="66"/>
      <c r="OJ79" s="66"/>
      <c r="OK79" s="66"/>
      <c r="OL79" s="66"/>
      <c r="OM79" s="66"/>
      <c r="ON79" s="66"/>
      <c r="OO79" s="66"/>
      <c r="OP79" s="66"/>
      <c r="OQ79" s="66"/>
      <c r="OR79" s="66"/>
      <c r="OS79" s="66"/>
      <c r="OT79" s="66"/>
      <c r="OU79" s="66"/>
      <c r="OV79" s="66"/>
      <c r="OW79" s="66"/>
      <c r="OX79" s="66"/>
      <c r="OY79" s="66"/>
      <c r="OZ79" s="66"/>
      <c r="PA79" s="66"/>
      <c r="PB79" s="66"/>
      <c r="PC79" s="66"/>
      <c r="PD79" s="66"/>
      <c r="PE79" s="66"/>
      <c r="PF79" s="66"/>
      <c r="PG79" s="66"/>
      <c r="PH79" s="66"/>
      <c r="PI79" s="66"/>
      <c r="PJ79" s="66"/>
      <c r="PK79" s="66"/>
      <c r="PL79" s="66"/>
      <c r="PM79" s="66"/>
      <c r="PN79" s="66"/>
      <c r="PO79" s="66"/>
      <c r="PP79" s="66"/>
      <c r="PQ79" s="66"/>
      <c r="PR79" s="66"/>
      <c r="PS79" s="66"/>
      <c r="PT79" s="66"/>
      <c r="PU79" s="66"/>
      <c r="PV79" s="66"/>
      <c r="PW79" s="66"/>
      <c r="PX79" s="66"/>
      <c r="PY79" s="66"/>
      <c r="PZ79" s="66"/>
      <c r="QA79" s="66"/>
      <c r="QB79" s="66"/>
      <c r="QC79" s="66"/>
      <c r="QD79" s="66"/>
      <c r="QE79" s="66"/>
      <c r="QF79" s="66"/>
      <c r="QG79" s="66"/>
      <c r="QH79" s="66"/>
      <c r="QI79" s="66"/>
      <c r="QJ79" s="66"/>
      <c r="QK79" s="66"/>
      <c r="QL79" s="66"/>
      <c r="QM79" s="66"/>
      <c r="QN79" s="66"/>
      <c r="QO79" s="66"/>
      <c r="QP79" s="66"/>
      <c r="QQ79" s="66"/>
      <c r="QR79" s="66"/>
      <c r="QS79" s="66"/>
      <c r="QT79" s="66"/>
      <c r="QU79" s="66"/>
      <c r="QV79" s="66"/>
      <c r="QW79" s="66"/>
      <c r="QX79" s="66"/>
      <c r="QY79" s="66"/>
      <c r="QZ79" s="66"/>
      <c r="RA79" s="66"/>
      <c r="RB79" s="66"/>
      <c r="RC79" s="66"/>
      <c r="RD79" s="66"/>
      <c r="RE79" s="66"/>
      <c r="RF79" s="66"/>
      <c r="RG79" s="66"/>
      <c r="RH79" s="66"/>
      <c r="RI79" s="66"/>
      <c r="RJ79" s="66"/>
      <c r="RK79" s="66"/>
      <c r="RL79" s="66"/>
      <c r="RM79" s="66"/>
      <c r="RN79" s="66"/>
      <c r="RO79" s="66"/>
      <c r="RP79" s="66"/>
      <c r="RQ79" s="66"/>
      <c r="RR79" s="66"/>
      <c r="RS79" s="66"/>
      <c r="RT79" s="66"/>
      <c r="RU79" s="66"/>
      <c r="RV79" s="66"/>
      <c r="RW79" s="66"/>
      <c r="RX79" s="66"/>
      <c r="RY79" s="66"/>
      <c r="RZ79" s="66"/>
      <c r="SA79" s="66"/>
      <c r="SB79" s="66"/>
      <c r="SC79" s="66"/>
      <c r="SD79" s="66"/>
      <c r="SE79" s="66"/>
      <c r="SF79" s="66"/>
      <c r="SG79" s="66"/>
      <c r="SH79" s="66"/>
      <c r="SI79" s="66"/>
      <c r="SJ79" s="66"/>
      <c r="SK79" s="66"/>
      <c r="SL79" s="66"/>
      <c r="SM79" s="66"/>
      <c r="SN79" s="66"/>
      <c r="SO79" s="66"/>
      <c r="SP79" s="66"/>
      <c r="SQ79" s="66"/>
      <c r="SR79" s="66"/>
      <c r="SS79" s="66"/>
      <c r="ST79" s="66"/>
      <c r="SU79" s="66"/>
      <c r="SV79" s="66"/>
      <c r="SW79" s="66"/>
      <c r="SX79" s="66"/>
      <c r="SY79" s="66"/>
      <c r="SZ79" s="66"/>
      <c r="TA79" s="66"/>
      <c r="TB79" s="66"/>
      <c r="TC79" s="66"/>
      <c r="TD79" s="66"/>
      <c r="TE79" s="66"/>
      <c r="TF79" s="66"/>
      <c r="TG79" s="66"/>
      <c r="TH79" s="66"/>
      <c r="TI79" s="66"/>
      <c r="TJ79" s="66"/>
      <c r="TK79" s="66"/>
      <c r="TL79" s="66"/>
      <c r="TM79" s="66"/>
      <c r="TN79" s="66"/>
      <c r="TO79" s="66"/>
      <c r="TP79" s="66"/>
      <c r="TQ79" s="66"/>
      <c r="TR79" s="66"/>
      <c r="TS79" s="66"/>
      <c r="TT79" s="66"/>
      <c r="TU79" s="66"/>
      <c r="TV79" s="66"/>
      <c r="TW79" s="66"/>
      <c r="TX79" s="66"/>
      <c r="TY79" s="66"/>
      <c r="TZ79" s="66"/>
      <c r="UA79" s="66"/>
      <c r="UB79" s="66"/>
      <c r="UC79" s="66"/>
      <c r="UD79" s="66"/>
      <c r="UE79" s="66"/>
      <c r="UF79" s="66"/>
      <c r="UG79" s="66"/>
      <c r="UH79" s="66"/>
      <c r="UI79" s="66"/>
      <c r="UJ79" s="66"/>
      <c r="UK79" s="66"/>
      <c r="UL79" s="66"/>
      <c r="UM79" s="66"/>
      <c r="UN79" s="66"/>
      <c r="UO79" s="66"/>
      <c r="UP79" s="66"/>
      <c r="UQ79" s="66"/>
      <c r="UR79" s="66"/>
      <c r="US79" s="66"/>
      <c r="UT79" s="66"/>
      <c r="UU79" s="66"/>
      <c r="UV79" s="66"/>
      <c r="UW79" s="66"/>
      <c r="UX79" s="66"/>
      <c r="UY79" s="66"/>
      <c r="UZ79" s="66"/>
      <c r="VA79" s="66"/>
      <c r="VB79" s="66"/>
      <c r="VC79" s="66"/>
      <c r="VD79" s="66"/>
      <c r="VE79" s="66"/>
      <c r="VF79" s="66"/>
      <c r="VG79" s="66"/>
      <c r="VH79" s="66"/>
      <c r="VI79" s="66"/>
      <c r="VJ79" s="66"/>
      <c r="VK79" s="66"/>
      <c r="VL79" s="66"/>
      <c r="VM79" s="66"/>
      <c r="VN79" s="66"/>
      <c r="VO79" s="66"/>
      <c r="VP79" s="66"/>
      <c r="VQ79" s="66"/>
      <c r="VR79" s="66"/>
      <c r="VS79" s="66"/>
      <c r="VT79" s="66"/>
      <c r="VU79" s="66"/>
      <c r="VV79" s="66"/>
      <c r="VW79" s="66"/>
      <c r="VX79" s="66"/>
      <c r="VY79" s="66"/>
      <c r="VZ79" s="66"/>
      <c r="WA79" s="66"/>
      <c r="WB79" s="66"/>
      <c r="WC79" s="66"/>
      <c r="WD79" s="66"/>
      <c r="WE79" s="66"/>
      <c r="WF79" s="66"/>
      <c r="WG79" s="66"/>
      <c r="WH79" s="66"/>
      <c r="WI79" s="66"/>
      <c r="WJ79" s="66"/>
      <c r="WK79" s="66"/>
      <c r="WL79" s="66"/>
      <c r="WM79" s="66"/>
      <c r="WN79" s="66"/>
      <c r="WO79" s="66"/>
      <c r="WP79" s="66"/>
      <c r="WQ79" s="66"/>
      <c r="WR79" s="66"/>
      <c r="WS79" s="66"/>
      <c r="WT79" s="66"/>
      <c r="WU79" s="66"/>
      <c r="WV79" s="66"/>
      <c r="WW79" s="66"/>
    </row>
    <row r="80" spans="1:621">
      <c r="A80" s="81"/>
      <c r="B80" s="76" t="s">
        <v>16</v>
      </c>
      <c r="C80" s="76" t="s">
        <v>16</v>
      </c>
      <c r="D80" s="76" t="s">
        <v>16</v>
      </c>
      <c r="E80" s="76" t="s">
        <v>16</v>
      </c>
      <c r="F80" s="76" t="s">
        <v>16</v>
      </c>
      <c r="G80" s="76" t="s">
        <v>16</v>
      </c>
      <c r="H80" s="76" t="s">
        <v>16</v>
      </c>
      <c r="I80" s="76" t="s">
        <v>16</v>
      </c>
      <c r="J80" s="76" t="s">
        <v>16</v>
      </c>
      <c r="K80" s="76" t="s">
        <v>16</v>
      </c>
      <c r="L80" s="76" t="s">
        <v>16</v>
      </c>
      <c r="M80" s="76" t="s">
        <v>16</v>
      </c>
      <c r="N80" s="76" t="s">
        <v>16</v>
      </c>
      <c r="O80" s="76" t="s">
        <v>16</v>
      </c>
      <c r="P80" s="76" t="s">
        <v>16</v>
      </c>
      <c r="Q80" s="76" t="s">
        <v>16</v>
      </c>
    </row>
    <row r="81" spans="1:621" s="16" customFormat="1">
      <c r="D81" s="21"/>
      <c r="E81" s="21"/>
      <c r="H81" s="21"/>
      <c r="I81" s="21"/>
      <c r="J81" s="22"/>
      <c r="K81" s="21"/>
      <c r="L81" s="22"/>
      <c r="M81" s="22"/>
      <c r="O81" s="39"/>
      <c r="Q81" s="23"/>
    </row>
    <row r="82" spans="1:621" s="16" customFormat="1">
      <c r="D82" s="21"/>
      <c r="E82" s="38" t="s">
        <v>144</v>
      </c>
      <c r="H82" s="21"/>
      <c r="I82" s="21"/>
      <c r="J82" s="22"/>
      <c r="K82" s="21"/>
      <c r="L82" s="22"/>
      <c r="M82" s="22"/>
      <c r="O82" s="39"/>
      <c r="Q82" s="23"/>
    </row>
    <row r="83" spans="1:621" s="25" customFormat="1" ht="60">
      <c r="A83" s="24" t="s">
        <v>1</v>
      </c>
      <c r="B83" s="24" t="s">
        <v>2</v>
      </c>
      <c r="C83" s="24" t="s">
        <v>3</v>
      </c>
      <c r="D83" s="6" t="s">
        <v>62</v>
      </c>
      <c r="E83" s="6" t="s">
        <v>63</v>
      </c>
      <c r="F83" s="24" t="s">
        <v>64</v>
      </c>
      <c r="G83" s="24" t="s">
        <v>65</v>
      </c>
      <c r="H83" s="24" t="s">
        <v>66</v>
      </c>
      <c r="I83" s="6" t="s">
        <v>132</v>
      </c>
      <c r="J83" s="6" t="s">
        <v>68</v>
      </c>
      <c r="K83" s="6" t="s">
        <v>69</v>
      </c>
      <c r="L83" s="6" t="s">
        <v>70</v>
      </c>
      <c r="M83" s="6" t="s">
        <v>12</v>
      </c>
      <c r="N83" s="6" t="s">
        <v>71</v>
      </c>
      <c r="O83" s="6" t="s">
        <v>72</v>
      </c>
      <c r="P83" s="6" t="s">
        <v>143</v>
      </c>
      <c r="Q83" s="7" t="s">
        <v>15</v>
      </c>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row>
    <row r="84" spans="1:621" s="34" customFormat="1" ht="12">
      <c r="A84" s="20">
        <v>1</v>
      </c>
      <c r="B84" s="20" t="s">
        <v>145</v>
      </c>
      <c r="C84" s="20" t="s">
        <v>146</v>
      </c>
      <c r="D84" s="26">
        <v>2001</v>
      </c>
      <c r="E84" s="40">
        <f t="shared" ref="E84:E92" si="8">IF((2013-D84)*0.3&gt;3,3,(2013-D84)*0.3)</f>
        <v>3</v>
      </c>
      <c r="F84" s="27">
        <v>0</v>
      </c>
      <c r="G84" s="27">
        <v>0</v>
      </c>
      <c r="H84" s="27">
        <v>1</v>
      </c>
      <c r="I84" s="20">
        <v>0</v>
      </c>
      <c r="J84" s="10">
        <f t="shared" ref="J84:J92" si="9">IF(ROUNDDOWN(((I84/6)*0.5),0)&gt;3,3,(ROUNDDOWN((I84/6),0)*0.5))</f>
        <v>0</v>
      </c>
      <c r="K84" s="20">
        <v>18</v>
      </c>
      <c r="L84" s="10">
        <f t="shared" ref="L84:L92" si="10">K84*0.1</f>
        <v>1.8</v>
      </c>
      <c r="M84" s="9">
        <v>0</v>
      </c>
      <c r="N84" s="9">
        <v>0</v>
      </c>
      <c r="O84" s="28" t="s">
        <v>24</v>
      </c>
      <c r="P84" s="41" t="s">
        <v>24</v>
      </c>
      <c r="Q84" s="41">
        <f t="shared" ref="Q84:Q92" si="11">E84+F84+G84+H84+J84+L84+M84+N84</f>
        <v>5.8</v>
      </c>
    </row>
    <row r="85" spans="1:621" s="34" customFormat="1" ht="12">
      <c r="A85" s="20">
        <v>2</v>
      </c>
      <c r="B85" s="20" t="s">
        <v>147</v>
      </c>
      <c r="C85" s="20" t="s">
        <v>148</v>
      </c>
      <c r="D85" s="26">
        <v>2006</v>
      </c>
      <c r="E85" s="40">
        <f t="shared" si="8"/>
        <v>2.1</v>
      </c>
      <c r="F85" s="27">
        <v>0</v>
      </c>
      <c r="G85" s="27">
        <v>0</v>
      </c>
      <c r="H85" s="27">
        <v>0</v>
      </c>
      <c r="I85" s="20">
        <v>0</v>
      </c>
      <c r="J85" s="10">
        <f t="shared" si="9"/>
        <v>0</v>
      </c>
      <c r="K85" s="20">
        <v>8</v>
      </c>
      <c r="L85" s="10">
        <f t="shared" si="10"/>
        <v>0.8</v>
      </c>
      <c r="M85" s="9">
        <v>0</v>
      </c>
      <c r="N85" s="9">
        <v>0</v>
      </c>
      <c r="O85" s="28" t="s">
        <v>24</v>
      </c>
      <c r="P85" s="41"/>
      <c r="Q85" s="41">
        <f t="shared" si="11"/>
        <v>2.9000000000000004</v>
      </c>
    </row>
    <row r="86" spans="1:621" s="34" customFormat="1" ht="12">
      <c r="A86" s="20">
        <v>3</v>
      </c>
      <c r="B86" s="20" t="s">
        <v>149</v>
      </c>
      <c r="C86" s="20" t="s">
        <v>150</v>
      </c>
      <c r="D86" s="26">
        <v>1999</v>
      </c>
      <c r="E86" s="40">
        <f t="shared" si="8"/>
        <v>3</v>
      </c>
      <c r="F86" s="27">
        <v>0</v>
      </c>
      <c r="G86" s="27">
        <v>0</v>
      </c>
      <c r="H86" s="27">
        <v>1</v>
      </c>
      <c r="I86" s="20">
        <v>0</v>
      </c>
      <c r="J86" s="10">
        <f t="shared" si="9"/>
        <v>0</v>
      </c>
      <c r="K86" s="20">
        <v>36</v>
      </c>
      <c r="L86" s="10">
        <f t="shared" si="10"/>
        <v>3.6</v>
      </c>
      <c r="M86" s="9">
        <v>0</v>
      </c>
      <c r="N86" s="9">
        <v>0</v>
      </c>
      <c r="O86" s="28" t="s">
        <v>151</v>
      </c>
      <c r="P86" s="41"/>
      <c r="Q86" s="41">
        <f t="shared" si="11"/>
        <v>7.6</v>
      </c>
    </row>
    <row r="87" spans="1:621" s="34" customFormat="1" ht="12">
      <c r="A87" s="20">
        <v>4</v>
      </c>
      <c r="B87" s="20" t="s">
        <v>152</v>
      </c>
      <c r="C87" s="20" t="s">
        <v>153</v>
      </c>
      <c r="D87" s="26">
        <v>2001</v>
      </c>
      <c r="E87" s="40">
        <f t="shared" si="8"/>
        <v>3</v>
      </c>
      <c r="F87" s="27">
        <v>0</v>
      </c>
      <c r="G87" s="27">
        <v>3</v>
      </c>
      <c r="H87" s="27">
        <v>0</v>
      </c>
      <c r="I87" s="20">
        <v>0</v>
      </c>
      <c r="J87" s="10">
        <f t="shared" si="9"/>
        <v>0</v>
      </c>
      <c r="K87" s="20">
        <v>0</v>
      </c>
      <c r="L87" s="10">
        <f t="shared" si="10"/>
        <v>0</v>
      </c>
      <c r="M87" s="9">
        <v>0</v>
      </c>
      <c r="N87" s="9">
        <v>0</v>
      </c>
      <c r="O87" s="28" t="s">
        <v>151</v>
      </c>
      <c r="P87" s="41"/>
      <c r="Q87" s="41">
        <f t="shared" si="11"/>
        <v>6</v>
      </c>
    </row>
    <row r="88" spans="1:621" s="34" customFormat="1" ht="12">
      <c r="A88" s="20">
        <v>5</v>
      </c>
      <c r="B88" s="20" t="s">
        <v>154</v>
      </c>
      <c r="C88" s="20" t="s">
        <v>155</v>
      </c>
      <c r="D88" s="26">
        <v>2008</v>
      </c>
      <c r="E88" s="40">
        <f t="shared" si="8"/>
        <v>1.5</v>
      </c>
      <c r="F88" s="27">
        <v>0</v>
      </c>
      <c r="G88" s="27">
        <v>0</v>
      </c>
      <c r="H88" s="27">
        <v>1</v>
      </c>
      <c r="I88" s="20">
        <v>0</v>
      </c>
      <c r="J88" s="10">
        <f t="shared" si="9"/>
        <v>0</v>
      </c>
      <c r="K88" s="20">
        <v>9</v>
      </c>
      <c r="L88" s="10">
        <f t="shared" si="10"/>
        <v>0.9</v>
      </c>
      <c r="M88" s="9">
        <v>0</v>
      </c>
      <c r="N88" s="9">
        <v>0</v>
      </c>
      <c r="O88" s="28" t="s">
        <v>151</v>
      </c>
      <c r="P88" s="41"/>
      <c r="Q88" s="41">
        <f t="shared" si="11"/>
        <v>3.4</v>
      </c>
    </row>
    <row r="89" spans="1:621" s="34" customFormat="1" ht="12">
      <c r="A89" s="20">
        <v>6</v>
      </c>
      <c r="B89" s="20" t="s">
        <v>156</v>
      </c>
      <c r="C89" s="20" t="s">
        <v>157</v>
      </c>
      <c r="D89" s="26">
        <v>2002</v>
      </c>
      <c r="E89" s="40">
        <f t="shared" si="8"/>
        <v>3</v>
      </c>
      <c r="F89" s="27">
        <v>0</v>
      </c>
      <c r="G89" s="27">
        <v>0</v>
      </c>
      <c r="H89" s="27">
        <v>0</v>
      </c>
      <c r="I89" s="20">
        <v>0</v>
      </c>
      <c r="J89" s="10">
        <f t="shared" si="9"/>
        <v>0</v>
      </c>
      <c r="K89" s="20">
        <v>0</v>
      </c>
      <c r="L89" s="10">
        <f t="shared" si="10"/>
        <v>0</v>
      </c>
      <c r="M89" s="9">
        <v>0</v>
      </c>
      <c r="N89" s="9">
        <v>0</v>
      </c>
      <c r="O89" s="28" t="s">
        <v>151</v>
      </c>
      <c r="P89" s="41"/>
      <c r="Q89" s="41">
        <f t="shared" si="11"/>
        <v>3</v>
      </c>
    </row>
    <row r="90" spans="1:621" s="34" customFormat="1" ht="12">
      <c r="A90" s="20">
        <v>7</v>
      </c>
      <c r="B90" s="20" t="s">
        <v>158</v>
      </c>
      <c r="C90" s="20" t="s">
        <v>159</v>
      </c>
      <c r="D90" s="26">
        <v>2011</v>
      </c>
      <c r="E90" s="40">
        <f t="shared" si="8"/>
        <v>0.6</v>
      </c>
      <c r="F90" s="27">
        <v>0</v>
      </c>
      <c r="G90" s="27">
        <v>0</v>
      </c>
      <c r="H90" s="27">
        <v>0</v>
      </c>
      <c r="I90" s="20">
        <v>0</v>
      </c>
      <c r="J90" s="10">
        <f t="shared" si="9"/>
        <v>0</v>
      </c>
      <c r="K90" s="20">
        <v>8</v>
      </c>
      <c r="L90" s="10">
        <f t="shared" si="10"/>
        <v>0.8</v>
      </c>
      <c r="M90" s="9">
        <v>0</v>
      </c>
      <c r="N90" s="9">
        <v>0</v>
      </c>
      <c r="O90" s="28" t="s">
        <v>151</v>
      </c>
      <c r="P90" s="41" t="s">
        <v>160</v>
      </c>
      <c r="Q90" s="41">
        <f t="shared" si="11"/>
        <v>1.4</v>
      </c>
    </row>
    <row r="91" spans="1:621" s="34" customFormat="1" ht="12">
      <c r="A91" s="20">
        <v>8</v>
      </c>
      <c r="B91" s="20" t="s">
        <v>161</v>
      </c>
      <c r="C91" s="20" t="s">
        <v>162</v>
      </c>
      <c r="D91" s="26">
        <v>2012</v>
      </c>
      <c r="E91" s="40">
        <f t="shared" si="8"/>
        <v>0.3</v>
      </c>
      <c r="F91" s="27">
        <v>0</v>
      </c>
      <c r="G91" s="27">
        <v>0</v>
      </c>
      <c r="H91" s="27">
        <v>0</v>
      </c>
      <c r="I91" s="20">
        <v>0</v>
      </c>
      <c r="J91" s="10">
        <f t="shared" si="9"/>
        <v>0</v>
      </c>
      <c r="K91" s="20">
        <v>0</v>
      </c>
      <c r="L91" s="10">
        <f t="shared" si="10"/>
        <v>0</v>
      </c>
      <c r="M91" s="9">
        <v>0</v>
      </c>
      <c r="N91" s="9">
        <v>0</v>
      </c>
      <c r="O91" s="28" t="s">
        <v>151</v>
      </c>
      <c r="P91" s="41"/>
      <c r="Q91" s="41">
        <f t="shared" si="11"/>
        <v>0.3</v>
      </c>
    </row>
    <row r="92" spans="1:621" s="34" customFormat="1" ht="12">
      <c r="A92" s="20">
        <v>9</v>
      </c>
      <c r="B92" s="20" t="s">
        <v>163</v>
      </c>
      <c r="C92" s="20" t="s">
        <v>164</v>
      </c>
      <c r="D92" s="26">
        <v>2012</v>
      </c>
      <c r="E92" s="40">
        <f t="shared" si="8"/>
        <v>0.3</v>
      </c>
      <c r="F92" s="27">
        <v>0</v>
      </c>
      <c r="G92" s="27">
        <v>0</v>
      </c>
      <c r="H92" s="27">
        <v>0</v>
      </c>
      <c r="I92" s="20">
        <v>0</v>
      </c>
      <c r="J92" s="10">
        <f t="shared" si="9"/>
        <v>0</v>
      </c>
      <c r="K92" s="20">
        <v>0</v>
      </c>
      <c r="L92" s="10">
        <f t="shared" si="10"/>
        <v>0</v>
      </c>
      <c r="M92" s="9">
        <v>0</v>
      </c>
      <c r="N92" s="9">
        <v>0</v>
      </c>
      <c r="O92" s="28" t="s">
        <v>151</v>
      </c>
      <c r="P92" s="41"/>
      <c r="Q92" s="41">
        <f t="shared" si="11"/>
        <v>0.3</v>
      </c>
    </row>
    <row r="94" spans="1:621">
      <c r="A94" s="21"/>
      <c r="B94" s="16"/>
      <c r="C94" s="38" t="s">
        <v>165</v>
      </c>
      <c r="D94" s="21"/>
      <c r="E94" s="21"/>
      <c r="F94" s="16"/>
      <c r="G94" s="16"/>
      <c r="H94" s="21"/>
      <c r="I94" s="21"/>
      <c r="J94" s="22"/>
      <c r="K94" s="21"/>
      <c r="L94" s="22"/>
      <c r="M94" s="22"/>
      <c r="N94" s="16"/>
      <c r="O94" s="71"/>
      <c r="P94" s="51"/>
      <c r="Q94" s="23"/>
    </row>
    <row r="95" spans="1:621" ht="60">
      <c r="A95" s="24" t="s">
        <v>1</v>
      </c>
      <c r="B95" s="24" t="s">
        <v>2</v>
      </c>
      <c r="C95" s="24" t="s">
        <v>3</v>
      </c>
      <c r="D95" s="6" t="s">
        <v>62</v>
      </c>
      <c r="E95" s="6" t="s">
        <v>63</v>
      </c>
      <c r="F95" s="24" t="s">
        <v>64</v>
      </c>
      <c r="G95" s="24" t="s">
        <v>65</v>
      </c>
      <c r="H95" s="6" t="s">
        <v>66</v>
      </c>
      <c r="I95" s="6" t="s">
        <v>76</v>
      </c>
      <c r="J95" s="6" t="s">
        <v>68</v>
      </c>
      <c r="K95" s="6" t="s">
        <v>69</v>
      </c>
      <c r="L95" s="6" t="s">
        <v>70</v>
      </c>
      <c r="M95" s="6" t="s">
        <v>12</v>
      </c>
      <c r="N95" s="6" t="s">
        <v>71</v>
      </c>
      <c r="O95" s="6" t="s">
        <v>14</v>
      </c>
      <c r="P95" s="6" t="s">
        <v>72</v>
      </c>
      <c r="Q95" s="7" t="s">
        <v>15</v>
      </c>
    </row>
    <row r="96" spans="1:621">
      <c r="A96" s="20">
        <v>1</v>
      </c>
      <c r="B96" s="20" t="s">
        <v>166</v>
      </c>
      <c r="C96" s="20" t="s">
        <v>167</v>
      </c>
      <c r="D96" s="26">
        <v>2009</v>
      </c>
      <c r="E96" s="40">
        <f>IF((2013-D96)*0.3&gt;3,3,(2013-D96)*0.3)</f>
        <v>1.2</v>
      </c>
      <c r="F96" s="27">
        <v>0</v>
      </c>
      <c r="G96" s="27">
        <v>0</v>
      </c>
      <c r="H96" s="27">
        <v>0</v>
      </c>
      <c r="I96" s="20">
        <v>0</v>
      </c>
      <c r="J96" s="10">
        <f>IF((I96/6)*0.5&gt;3,3,(I96/6)*0.5)</f>
        <v>0</v>
      </c>
      <c r="K96" s="20">
        <v>25</v>
      </c>
      <c r="L96" s="10">
        <f>K96*0.1</f>
        <v>2.5</v>
      </c>
      <c r="M96" s="9">
        <v>0</v>
      </c>
      <c r="N96" s="9">
        <v>0</v>
      </c>
      <c r="O96" s="43" t="s">
        <v>24</v>
      </c>
      <c r="P96" s="44"/>
      <c r="Q96" s="41">
        <v>3.7</v>
      </c>
    </row>
    <row r="97" spans="1:17">
      <c r="A97" s="45"/>
      <c r="B97" s="45"/>
      <c r="C97" s="45"/>
      <c r="D97" s="46"/>
      <c r="E97" s="47"/>
      <c r="F97" s="48"/>
      <c r="G97" s="48"/>
      <c r="H97" s="48"/>
      <c r="I97" s="45"/>
      <c r="J97" s="49"/>
      <c r="K97" s="45"/>
      <c r="L97" s="49"/>
      <c r="M97" s="50"/>
      <c r="N97" s="50"/>
      <c r="O97" s="45"/>
      <c r="P97" s="51"/>
      <c r="Q97" s="52"/>
    </row>
    <row r="98" spans="1:17">
      <c r="A98" s="45"/>
      <c r="B98" s="45"/>
      <c r="C98" s="45"/>
      <c r="D98" s="46"/>
      <c r="E98" s="47"/>
      <c r="F98" s="48"/>
      <c r="G98" s="48"/>
      <c r="H98" s="48"/>
      <c r="I98" s="45"/>
      <c r="J98" s="49"/>
      <c r="K98" s="45"/>
      <c r="L98" s="49"/>
      <c r="M98" s="50"/>
      <c r="N98" s="50"/>
      <c r="O98" s="45"/>
      <c r="P98" s="51"/>
      <c r="Q98" s="52"/>
    </row>
    <row r="99" spans="1:17">
      <c r="A99" s="45"/>
      <c r="B99" s="45"/>
      <c r="C99" s="45"/>
      <c r="D99" s="46"/>
      <c r="E99" s="47"/>
      <c r="F99" s="48"/>
      <c r="G99" s="48"/>
      <c r="H99" s="48"/>
      <c r="I99" s="45"/>
      <c r="J99" s="49"/>
      <c r="K99" s="45"/>
      <c r="L99" s="49"/>
      <c r="M99" s="50"/>
      <c r="N99" s="50"/>
      <c r="O99" s="45"/>
      <c r="P99" s="51"/>
      <c r="Q99" s="52"/>
    </row>
    <row r="100" spans="1:17">
      <c r="A100" s="45"/>
      <c r="B100" s="45"/>
      <c r="C100" s="45"/>
      <c r="D100" s="46"/>
      <c r="E100" s="47"/>
      <c r="F100" s="48"/>
      <c r="G100" s="48"/>
      <c r="H100" s="48"/>
      <c r="I100" s="45"/>
      <c r="J100" s="49"/>
      <c r="K100" s="45"/>
      <c r="L100" s="49"/>
      <c r="M100" s="50"/>
      <c r="N100" s="50"/>
      <c r="O100" s="45"/>
      <c r="P100" s="51"/>
      <c r="Q100" s="52"/>
    </row>
    <row r="101" spans="1:17">
      <c r="A101" s="16"/>
      <c r="B101" s="16"/>
      <c r="C101" s="38" t="s">
        <v>168</v>
      </c>
      <c r="D101" s="21"/>
      <c r="E101" s="21"/>
      <c r="F101" s="16"/>
      <c r="G101" s="16"/>
      <c r="H101" s="21"/>
      <c r="I101" s="21"/>
      <c r="J101" s="22"/>
      <c r="K101" s="21"/>
      <c r="L101" s="22"/>
      <c r="M101" s="22"/>
      <c r="N101" s="16"/>
      <c r="O101" s="21"/>
      <c r="P101" s="16"/>
      <c r="Q101" s="23"/>
    </row>
    <row r="102" spans="1:17" ht="60">
      <c r="A102" s="24" t="s">
        <v>1</v>
      </c>
      <c r="B102" s="24" t="s">
        <v>2</v>
      </c>
      <c r="C102" s="24" t="s">
        <v>3</v>
      </c>
      <c r="D102" s="6" t="s">
        <v>62</v>
      </c>
      <c r="E102" s="6" t="s">
        <v>63</v>
      </c>
      <c r="F102" s="24" t="s">
        <v>64</v>
      </c>
      <c r="G102" s="24" t="s">
        <v>65</v>
      </c>
      <c r="H102" s="6" t="s">
        <v>66</v>
      </c>
      <c r="I102" s="6" t="s">
        <v>76</v>
      </c>
      <c r="J102" s="6" t="s">
        <v>68</v>
      </c>
      <c r="K102" s="6" t="s">
        <v>69</v>
      </c>
      <c r="L102" s="6" t="s">
        <v>70</v>
      </c>
      <c r="M102" s="6" t="s">
        <v>12</v>
      </c>
      <c r="N102" s="6" t="s">
        <v>71</v>
      </c>
      <c r="O102" s="6" t="s">
        <v>14</v>
      </c>
      <c r="P102" s="6" t="s">
        <v>169</v>
      </c>
      <c r="Q102" s="7" t="s">
        <v>15</v>
      </c>
    </row>
    <row r="103" spans="1:17">
      <c r="A103" s="20">
        <v>1</v>
      </c>
      <c r="B103" s="20" t="s">
        <v>170</v>
      </c>
      <c r="C103" s="20" t="s">
        <v>171</v>
      </c>
      <c r="D103" s="26">
        <v>2006</v>
      </c>
      <c r="E103" s="40">
        <f t="shared" ref="E103:E109" si="12">IF((2013-D103)*0.3&gt;3,3,(2013-D103)*0.3)</f>
        <v>2.1</v>
      </c>
      <c r="F103" s="27">
        <v>0</v>
      </c>
      <c r="G103" s="27">
        <v>3</v>
      </c>
      <c r="H103" s="27">
        <v>0</v>
      </c>
      <c r="I103" s="20">
        <v>0</v>
      </c>
      <c r="J103" s="10">
        <f>IF((I103/6)*0.5&gt;3,3,(I103/6)*0.5)</f>
        <v>0</v>
      </c>
      <c r="K103" s="20">
        <v>25</v>
      </c>
      <c r="L103" s="10">
        <f t="shared" ref="L103:L109" si="13">K103*0.1</f>
        <v>2.5</v>
      </c>
      <c r="M103" s="9">
        <v>0</v>
      </c>
      <c r="N103" s="9">
        <v>0</v>
      </c>
      <c r="O103" s="20"/>
      <c r="P103" s="42"/>
      <c r="Q103" s="41">
        <f t="shared" ref="Q103:Q109" si="14">E103+F103+G103+H103+J103+L103+M103+N103</f>
        <v>7.6</v>
      </c>
    </row>
    <row r="104" spans="1:17">
      <c r="A104" s="20">
        <v>2</v>
      </c>
      <c r="B104" s="20" t="s">
        <v>172</v>
      </c>
      <c r="C104" s="20" t="s">
        <v>173</v>
      </c>
      <c r="D104" s="26">
        <v>2009</v>
      </c>
      <c r="E104" s="40">
        <f t="shared" si="12"/>
        <v>1.2</v>
      </c>
      <c r="F104" s="27">
        <v>0</v>
      </c>
      <c r="G104" s="27">
        <v>0</v>
      </c>
      <c r="H104" s="27">
        <v>0</v>
      </c>
      <c r="I104" s="20">
        <v>0</v>
      </c>
      <c r="J104" s="10">
        <f>IF((I104/6)*0.5&gt;3,3,(I104/6)*0.5)</f>
        <v>0</v>
      </c>
      <c r="K104" s="20">
        <v>16</v>
      </c>
      <c r="L104" s="10">
        <f t="shared" si="13"/>
        <v>1.6</v>
      </c>
      <c r="M104" s="9">
        <v>0</v>
      </c>
      <c r="N104" s="9">
        <v>0</v>
      </c>
      <c r="O104" s="20"/>
      <c r="P104" s="42"/>
      <c r="Q104" s="41">
        <f t="shared" si="14"/>
        <v>2.8</v>
      </c>
    </row>
    <row r="105" spans="1:17">
      <c r="A105" s="20">
        <v>3</v>
      </c>
      <c r="B105" s="20" t="s">
        <v>174</v>
      </c>
      <c r="C105" s="20" t="s">
        <v>175</v>
      </c>
      <c r="D105" s="26">
        <v>2008</v>
      </c>
      <c r="E105" s="40">
        <f t="shared" si="12"/>
        <v>1.5</v>
      </c>
      <c r="F105" s="27">
        <v>0</v>
      </c>
      <c r="G105" s="27">
        <v>0</v>
      </c>
      <c r="H105" s="27">
        <v>0</v>
      </c>
      <c r="I105" s="20">
        <v>0</v>
      </c>
      <c r="J105" s="10">
        <v>0</v>
      </c>
      <c r="K105" s="20">
        <v>9</v>
      </c>
      <c r="L105" s="10">
        <f t="shared" si="13"/>
        <v>0.9</v>
      </c>
      <c r="M105" s="9">
        <v>0</v>
      </c>
      <c r="N105" s="9">
        <v>0</v>
      </c>
      <c r="O105" s="20"/>
      <c r="P105" s="42"/>
      <c r="Q105" s="41">
        <f t="shared" si="14"/>
        <v>2.4</v>
      </c>
    </row>
    <row r="106" spans="1:17">
      <c r="A106" s="20">
        <v>4</v>
      </c>
      <c r="B106" s="20" t="s">
        <v>176</v>
      </c>
      <c r="C106" s="20" t="s">
        <v>177</v>
      </c>
      <c r="D106" s="26">
        <v>2008</v>
      </c>
      <c r="E106" s="40">
        <f t="shared" si="12"/>
        <v>1.5</v>
      </c>
      <c r="F106" s="27">
        <v>0</v>
      </c>
      <c r="G106" s="27">
        <v>0</v>
      </c>
      <c r="H106" s="27">
        <v>0</v>
      </c>
      <c r="I106" s="20">
        <v>0</v>
      </c>
      <c r="J106" s="10">
        <f>IF((I106/6)*0.5&gt;3,3,(I106/6)*0.5)</f>
        <v>0</v>
      </c>
      <c r="K106" s="20">
        <v>2</v>
      </c>
      <c r="L106" s="10">
        <f t="shared" si="13"/>
        <v>0.2</v>
      </c>
      <c r="M106" s="9">
        <v>0</v>
      </c>
      <c r="N106" s="9">
        <v>0</v>
      </c>
      <c r="O106" s="20"/>
      <c r="P106" s="42"/>
      <c r="Q106" s="41">
        <f t="shared" si="14"/>
        <v>1.7</v>
      </c>
    </row>
    <row r="107" spans="1:17">
      <c r="A107" s="20">
        <v>5</v>
      </c>
      <c r="B107" s="20" t="s">
        <v>178</v>
      </c>
      <c r="C107" s="20" t="s">
        <v>179</v>
      </c>
      <c r="D107" s="26">
        <v>2008</v>
      </c>
      <c r="E107" s="40">
        <f t="shared" si="12"/>
        <v>1.5</v>
      </c>
      <c r="F107" s="27">
        <v>0</v>
      </c>
      <c r="G107" s="27">
        <v>0</v>
      </c>
      <c r="H107" s="27">
        <v>0</v>
      </c>
      <c r="I107" s="20">
        <v>0</v>
      </c>
      <c r="J107" s="10">
        <v>0</v>
      </c>
      <c r="K107" s="20">
        <v>0</v>
      </c>
      <c r="L107" s="10">
        <f t="shared" si="13"/>
        <v>0</v>
      </c>
      <c r="M107" s="9">
        <v>0</v>
      </c>
      <c r="N107" s="9">
        <v>0</v>
      </c>
      <c r="O107" s="20"/>
      <c r="P107" s="42"/>
      <c r="Q107" s="41">
        <f t="shared" si="14"/>
        <v>1.5</v>
      </c>
    </row>
    <row r="108" spans="1:17">
      <c r="A108" s="20">
        <v>6</v>
      </c>
      <c r="B108" s="20" t="s">
        <v>180</v>
      </c>
      <c r="C108" s="20" t="s">
        <v>181</v>
      </c>
      <c r="D108" s="26">
        <v>2011</v>
      </c>
      <c r="E108" s="40">
        <f t="shared" si="12"/>
        <v>0.6</v>
      </c>
      <c r="F108" s="27">
        <v>0</v>
      </c>
      <c r="G108" s="27">
        <v>0</v>
      </c>
      <c r="H108" s="27">
        <v>0</v>
      </c>
      <c r="I108" s="20">
        <v>0</v>
      </c>
      <c r="J108" s="10">
        <v>0</v>
      </c>
      <c r="K108" s="20">
        <v>0</v>
      </c>
      <c r="L108" s="10">
        <f t="shared" si="13"/>
        <v>0</v>
      </c>
      <c r="M108" s="9">
        <v>0</v>
      </c>
      <c r="N108" s="9">
        <v>0</v>
      </c>
      <c r="O108" s="20"/>
      <c r="P108" s="42"/>
      <c r="Q108" s="41">
        <f t="shared" si="14"/>
        <v>0.6</v>
      </c>
    </row>
    <row r="109" spans="1:17">
      <c r="A109" s="20">
        <v>7</v>
      </c>
      <c r="B109" s="20" t="s">
        <v>182</v>
      </c>
      <c r="C109" s="20" t="s">
        <v>183</v>
      </c>
      <c r="D109" s="26">
        <v>2013</v>
      </c>
      <c r="E109" s="40">
        <f t="shared" si="12"/>
        <v>0</v>
      </c>
      <c r="F109" s="27">
        <v>0</v>
      </c>
      <c r="G109" s="27">
        <v>0</v>
      </c>
      <c r="H109" s="27">
        <v>0</v>
      </c>
      <c r="I109" s="20">
        <v>0</v>
      </c>
      <c r="J109" s="10">
        <f>IF((I109/6)*0.5&gt;3,3,(I109/6)*0.5)</f>
        <v>0</v>
      </c>
      <c r="K109" s="20">
        <v>0</v>
      </c>
      <c r="L109" s="10">
        <f t="shared" si="13"/>
        <v>0</v>
      </c>
      <c r="M109" s="9">
        <v>0</v>
      </c>
      <c r="N109" s="9">
        <v>0</v>
      </c>
      <c r="O109" s="20" t="s">
        <v>24</v>
      </c>
      <c r="P109" s="42"/>
      <c r="Q109" s="41">
        <f t="shared" si="14"/>
        <v>0</v>
      </c>
    </row>
    <row r="111" spans="1:17">
      <c r="A111" s="16"/>
      <c r="B111" s="16"/>
      <c r="C111" s="16"/>
      <c r="D111" s="21"/>
      <c r="E111" s="38" t="s">
        <v>184</v>
      </c>
      <c r="F111" s="16"/>
      <c r="G111" s="16"/>
      <c r="H111" s="21"/>
      <c r="I111" s="21"/>
      <c r="J111" s="22"/>
      <c r="K111" s="21"/>
      <c r="L111" s="22"/>
      <c r="M111" s="22"/>
      <c r="N111" s="16"/>
      <c r="O111" s="21"/>
      <c r="P111" s="23"/>
    </row>
    <row r="112" spans="1:17" ht="60">
      <c r="A112" s="24" t="s">
        <v>1</v>
      </c>
      <c r="B112" s="24" t="s">
        <v>2</v>
      </c>
      <c r="C112" s="24" t="s">
        <v>3</v>
      </c>
      <c r="D112" s="6" t="s">
        <v>62</v>
      </c>
      <c r="E112" s="6" t="s">
        <v>63</v>
      </c>
      <c r="F112" s="24" t="s">
        <v>64</v>
      </c>
      <c r="G112" s="24" t="s">
        <v>65</v>
      </c>
      <c r="H112" s="6" t="s">
        <v>66</v>
      </c>
      <c r="I112" s="6" t="s">
        <v>132</v>
      </c>
      <c r="J112" s="6" t="s">
        <v>68</v>
      </c>
      <c r="K112" s="6" t="s">
        <v>69</v>
      </c>
      <c r="L112" s="6" t="s">
        <v>70</v>
      </c>
      <c r="M112" s="6" t="s">
        <v>12</v>
      </c>
      <c r="N112" s="6" t="s">
        <v>71</v>
      </c>
      <c r="O112" s="6" t="s">
        <v>14</v>
      </c>
      <c r="P112" s="6" t="s">
        <v>15</v>
      </c>
    </row>
    <row r="113" spans="1:16">
      <c r="A113" s="80" t="s">
        <v>16</v>
      </c>
      <c r="B113" s="76" t="s">
        <v>16</v>
      </c>
      <c r="C113" s="76" t="s">
        <v>16</v>
      </c>
      <c r="D113" s="76" t="s">
        <v>16</v>
      </c>
      <c r="E113" s="76" t="s">
        <v>16</v>
      </c>
      <c r="F113" s="76" t="s">
        <v>16</v>
      </c>
      <c r="G113" s="76" t="s">
        <v>16</v>
      </c>
      <c r="H113" s="76" t="s">
        <v>16</v>
      </c>
      <c r="I113" s="76" t="s">
        <v>16</v>
      </c>
      <c r="J113" s="76" t="s">
        <v>16</v>
      </c>
      <c r="K113" s="76" t="s">
        <v>16</v>
      </c>
      <c r="L113" s="76" t="s">
        <v>16</v>
      </c>
      <c r="M113" s="76" t="s">
        <v>16</v>
      </c>
      <c r="N113" s="76" t="s">
        <v>16</v>
      </c>
      <c r="O113" s="76" t="s">
        <v>16</v>
      </c>
      <c r="P113" s="76" t="s">
        <v>16</v>
      </c>
    </row>
    <row r="114" spans="1:16">
      <c r="A114" s="16"/>
      <c r="B114" s="16"/>
      <c r="C114" s="16"/>
      <c r="D114" s="21"/>
      <c r="E114" s="21"/>
      <c r="F114" s="16"/>
      <c r="G114" s="16"/>
      <c r="H114" s="21"/>
      <c r="I114" s="21"/>
      <c r="J114" s="22"/>
      <c r="K114" s="21"/>
      <c r="L114" s="22"/>
      <c r="M114" s="22"/>
      <c r="N114" s="16"/>
      <c r="O114" s="21"/>
      <c r="P114" s="23"/>
    </row>
    <row r="115" spans="1:16">
      <c r="A115" s="16"/>
      <c r="B115" s="38"/>
      <c r="C115" s="16"/>
      <c r="D115" s="21"/>
      <c r="E115" s="38" t="s">
        <v>185</v>
      </c>
      <c r="F115" s="16"/>
      <c r="G115" s="16"/>
      <c r="H115" s="21"/>
      <c r="I115" s="21"/>
      <c r="J115" s="22"/>
      <c r="K115" s="21"/>
      <c r="L115" s="22"/>
      <c r="M115" s="22"/>
      <c r="N115" s="16"/>
      <c r="O115" s="16"/>
      <c r="P115" s="23"/>
    </row>
    <row r="116" spans="1:16" ht="60">
      <c r="A116" s="24" t="s">
        <v>1</v>
      </c>
      <c r="B116" s="24" t="s">
        <v>2</v>
      </c>
      <c r="C116" s="24" t="s">
        <v>3</v>
      </c>
      <c r="D116" s="6" t="s">
        <v>62</v>
      </c>
      <c r="E116" s="6" t="s">
        <v>63</v>
      </c>
      <c r="F116" s="24" t="s">
        <v>64</v>
      </c>
      <c r="G116" s="24" t="s">
        <v>65</v>
      </c>
      <c r="H116" s="6" t="s">
        <v>66</v>
      </c>
      <c r="I116" s="6" t="s">
        <v>132</v>
      </c>
      <c r="J116" s="6" t="s">
        <v>68</v>
      </c>
      <c r="K116" s="6" t="s">
        <v>69</v>
      </c>
      <c r="L116" s="6" t="s">
        <v>70</v>
      </c>
      <c r="M116" s="6" t="s">
        <v>12</v>
      </c>
      <c r="N116" s="6" t="s">
        <v>71</v>
      </c>
      <c r="O116" s="6" t="s">
        <v>14</v>
      </c>
      <c r="P116" s="6" t="s">
        <v>15</v>
      </c>
    </row>
    <row r="117" spans="1:16">
      <c r="A117" s="20">
        <v>1</v>
      </c>
      <c r="B117" s="20" t="s">
        <v>186</v>
      </c>
      <c r="C117" s="20" t="s">
        <v>187</v>
      </c>
      <c r="D117" s="26">
        <v>2007</v>
      </c>
      <c r="E117" s="40">
        <f t="shared" ref="E117:E122" si="15">IF((2013-D117)*0.3&gt;3,3,(2013-D117)*0.3)</f>
        <v>1.7999999999999998</v>
      </c>
      <c r="F117" s="27">
        <v>0</v>
      </c>
      <c r="G117" s="27">
        <v>0</v>
      </c>
      <c r="H117" s="27">
        <v>0</v>
      </c>
      <c r="I117" s="20">
        <v>16</v>
      </c>
      <c r="J117" s="11">
        <f t="shared" ref="J117:J122" si="16">IF(ROUNDDOWN(((I117/6)*0.5),0)&gt;3,3,(ROUNDDOWN((I117/6),0)*0.5))</f>
        <v>1</v>
      </c>
      <c r="K117" s="20">
        <v>18</v>
      </c>
      <c r="L117" s="10">
        <f t="shared" ref="L117:L122" si="17">K117*0.1</f>
        <v>1.8</v>
      </c>
      <c r="M117" s="9">
        <v>0</v>
      </c>
      <c r="N117" s="9">
        <v>0</v>
      </c>
      <c r="O117" s="20"/>
      <c r="P117" s="41">
        <f t="shared" ref="P117:P122" si="18">E117+F117+G117+H117+J117+L117+M117+N117</f>
        <v>4.5999999999999996</v>
      </c>
    </row>
    <row r="118" spans="1:16">
      <c r="A118" s="20">
        <v>2</v>
      </c>
      <c r="B118" s="20" t="s">
        <v>188</v>
      </c>
      <c r="C118" s="20" t="s">
        <v>189</v>
      </c>
      <c r="D118" s="26">
        <v>1998</v>
      </c>
      <c r="E118" s="40">
        <f t="shared" si="15"/>
        <v>3</v>
      </c>
      <c r="F118" s="27">
        <v>0</v>
      </c>
      <c r="G118" s="27">
        <v>0</v>
      </c>
      <c r="H118" s="27">
        <v>1</v>
      </c>
      <c r="I118" s="20">
        <v>0</v>
      </c>
      <c r="J118" s="11">
        <f t="shared" si="16"/>
        <v>0</v>
      </c>
      <c r="K118" s="20">
        <v>0</v>
      </c>
      <c r="L118" s="10">
        <f t="shared" si="17"/>
        <v>0</v>
      </c>
      <c r="M118" s="9">
        <v>0</v>
      </c>
      <c r="N118" s="9">
        <v>0</v>
      </c>
      <c r="O118" s="20" t="s">
        <v>24</v>
      </c>
      <c r="P118" s="41">
        <f t="shared" si="18"/>
        <v>4</v>
      </c>
    </row>
    <row r="119" spans="1:16">
      <c r="A119" s="20">
        <v>3</v>
      </c>
      <c r="B119" s="20" t="s">
        <v>190</v>
      </c>
      <c r="C119" s="20" t="s">
        <v>191</v>
      </c>
      <c r="D119" s="26">
        <v>2007</v>
      </c>
      <c r="E119" s="40">
        <f t="shared" si="15"/>
        <v>1.7999999999999998</v>
      </c>
      <c r="F119" s="27">
        <v>0</v>
      </c>
      <c r="G119" s="27">
        <v>0</v>
      </c>
      <c r="H119" s="27">
        <v>0</v>
      </c>
      <c r="I119" s="20">
        <v>0</v>
      </c>
      <c r="J119" s="11">
        <f t="shared" si="16"/>
        <v>0</v>
      </c>
      <c r="K119" s="20">
        <v>17</v>
      </c>
      <c r="L119" s="10">
        <f t="shared" si="17"/>
        <v>1.7000000000000002</v>
      </c>
      <c r="M119" s="9">
        <v>0</v>
      </c>
      <c r="N119" s="9">
        <v>0</v>
      </c>
      <c r="O119" s="20"/>
      <c r="P119" s="41">
        <f t="shared" si="18"/>
        <v>3.5</v>
      </c>
    </row>
    <row r="120" spans="1:16">
      <c r="A120" s="20">
        <v>4</v>
      </c>
      <c r="B120" s="20" t="s">
        <v>192</v>
      </c>
      <c r="C120" s="20" t="s">
        <v>193</v>
      </c>
      <c r="D120" s="26">
        <v>2007</v>
      </c>
      <c r="E120" s="40">
        <f t="shared" si="15"/>
        <v>1.7999999999999998</v>
      </c>
      <c r="F120" s="27">
        <v>0</v>
      </c>
      <c r="G120" s="27">
        <v>0</v>
      </c>
      <c r="H120" s="27">
        <v>0</v>
      </c>
      <c r="I120" s="20">
        <v>0</v>
      </c>
      <c r="J120" s="11">
        <f t="shared" si="16"/>
        <v>0</v>
      </c>
      <c r="K120" s="20">
        <v>9</v>
      </c>
      <c r="L120" s="10">
        <f t="shared" si="17"/>
        <v>0.9</v>
      </c>
      <c r="M120" s="9">
        <v>0</v>
      </c>
      <c r="N120" s="9">
        <v>0</v>
      </c>
      <c r="O120" s="20" t="s">
        <v>24</v>
      </c>
      <c r="P120" s="41">
        <f t="shared" si="18"/>
        <v>2.6999999999999997</v>
      </c>
    </row>
    <row r="121" spans="1:16">
      <c r="A121" s="20">
        <v>5</v>
      </c>
      <c r="B121" s="20" t="s">
        <v>194</v>
      </c>
      <c r="C121" s="20" t="s">
        <v>195</v>
      </c>
      <c r="D121" s="26">
        <v>2011</v>
      </c>
      <c r="E121" s="40">
        <f t="shared" si="15"/>
        <v>0.6</v>
      </c>
      <c r="F121" s="27">
        <v>0</v>
      </c>
      <c r="G121" s="27">
        <v>0</v>
      </c>
      <c r="H121" s="27">
        <v>0</v>
      </c>
      <c r="I121" s="20">
        <v>0</v>
      </c>
      <c r="J121" s="11">
        <f t="shared" si="16"/>
        <v>0</v>
      </c>
      <c r="K121" s="20">
        <v>8</v>
      </c>
      <c r="L121" s="10">
        <f t="shared" si="17"/>
        <v>0.8</v>
      </c>
      <c r="M121" s="9">
        <v>0</v>
      </c>
      <c r="N121" s="9">
        <v>0</v>
      </c>
      <c r="O121" s="20"/>
      <c r="P121" s="41">
        <f t="shared" si="18"/>
        <v>1.4</v>
      </c>
    </row>
    <row r="122" spans="1:16">
      <c r="A122" s="20">
        <v>6</v>
      </c>
      <c r="B122" s="20" t="s">
        <v>196</v>
      </c>
      <c r="C122" s="20" t="s">
        <v>197</v>
      </c>
      <c r="D122" s="26">
        <v>2010</v>
      </c>
      <c r="E122" s="40">
        <f t="shared" si="15"/>
        <v>0.89999999999999991</v>
      </c>
      <c r="F122" s="27">
        <v>0</v>
      </c>
      <c r="G122" s="27">
        <v>0</v>
      </c>
      <c r="H122" s="27">
        <v>0</v>
      </c>
      <c r="I122" s="20">
        <v>0</v>
      </c>
      <c r="J122" s="11">
        <f t="shared" si="16"/>
        <v>0</v>
      </c>
      <c r="K122" s="20">
        <v>0</v>
      </c>
      <c r="L122" s="10">
        <f t="shared" si="17"/>
        <v>0</v>
      </c>
      <c r="M122" s="9">
        <v>0</v>
      </c>
      <c r="N122" s="9">
        <v>0</v>
      </c>
      <c r="O122" s="20"/>
      <c r="P122" s="41">
        <f t="shared" si="18"/>
        <v>0.89999999999999991</v>
      </c>
    </row>
    <row r="125" spans="1:16">
      <c r="A125" s="16"/>
      <c r="B125" s="16"/>
      <c r="C125" s="16"/>
      <c r="D125" s="23"/>
      <c r="E125" s="23" t="s">
        <v>265</v>
      </c>
      <c r="F125" s="38"/>
      <c r="G125" s="16"/>
      <c r="H125" s="21"/>
      <c r="I125" s="21"/>
      <c r="J125" s="22"/>
      <c r="K125" s="21"/>
      <c r="L125" s="22"/>
      <c r="M125" s="22"/>
      <c r="N125" s="16"/>
      <c r="O125" s="21"/>
      <c r="P125" s="21"/>
    </row>
    <row r="126" spans="1:16" ht="60">
      <c r="A126" s="24" t="s">
        <v>1</v>
      </c>
      <c r="B126" s="24" t="s">
        <v>2</v>
      </c>
      <c r="C126" s="24" t="s">
        <v>3</v>
      </c>
      <c r="D126" s="6" t="s">
        <v>62</v>
      </c>
      <c r="E126" s="6" t="s">
        <v>63</v>
      </c>
      <c r="F126" s="24" t="s">
        <v>64</v>
      </c>
      <c r="G126" s="24" t="s">
        <v>65</v>
      </c>
      <c r="H126" s="24" t="s">
        <v>66</v>
      </c>
      <c r="I126" s="6" t="s">
        <v>76</v>
      </c>
      <c r="J126" s="6" t="s">
        <v>68</v>
      </c>
      <c r="K126" s="6" t="s">
        <v>69</v>
      </c>
      <c r="L126" s="6" t="s">
        <v>70</v>
      </c>
      <c r="M126" s="6" t="s">
        <v>12</v>
      </c>
      <c r="N126" s="6" t="s">
        <v>71</v>
      </c>
      <c r="O126" s="6" t="s">
        <v>14</v>
      </c>
      <c r="P126" s="6" t="s">
        <v>15</v>
      </c>
    </row>
    <row r="127" spans="1:16">
      <c r="A127" s="31" t="s">
        <v>16</v>
      </c>
      <c r="B127" s="31" t="s">
        <v>16</v>
      </c>
      <c r="C127" s="31" t="s">
        <v>16</v>
      </c>
      <c r="D127" s="31" t="s">
        <v>16</v>
      </c>
      <c r="E127" s="31" t="s">
        <v>16</v>
      </c>
      <c r="F127" s="31" t="s">
        <v>16</v>
      </c>
      <c r="G127" s="31" t="s">
        <v>16</v>
      </c>
      <c r="H127" s="31" t="s">
        <v>16</v>
      </c>
      <c r="I127" s="31" t="s">
        <v>16</v>
      </c>
      <c r="J127" s="31" t="s">
        <v>16</v>
      </c>
      <c r="K127" s="31" t="s">
        <v>16</v>
      </c>
      <c r="L127" s="31" t="s">
        <v>16</v>
      </c>
      <c r="M127" s="31" t="s">
        <v>16</v>
      </c>
      <c r="N127" s="31" t="s">
        <v>16</v>
      </c>
      <c r="O127" s="31" t="s">
        <v>16</v>
      </c>
      <c r="P127" s="31" t="s">
        <v>16</v>
      </c>
    </row>
    <row r="128" spans="1:16">
      <c r="A128" s="16"/>
      <c r="B128" s="16"/>
      <c r="C128" s="16"/>
      <c r="D128" s="21"/>
      <c r="E128" s="21"/>
      <c r="F128" s="16"/>
      <c r="G128" s="16"/>
      <c r="H128" s="21"/>
      <c r="I128" s="21"/>
      <c r="J128" s="22"/>
      <c r="K128" s="21"/>
      <c r="L128" s="22"/>
      <c r="M128" s="22"/>
      <c r="N128" s="16"/>
      <c r="O128" s="21"/>
      <c r="P128" s="21"/>
    </row>
    <row r="129" spans="1:16">
      <c r="A129" s="16"/>
      <c r="B129" s="16"/>
      <c r="C129" s="16"/>
      <c r="D129" s="23"/>
      <c r="E129" s="23" t="s">
        <v>266</v>
      </c>
      <c r="F129" s="38"/>
      <c r="G129" s="16"/>
      <c r="H129" s="21"/>
      <c r="I129" s="21"/>
      <c r="J129" s="22"/>
      <c r="K129" s="21"/>
      <c r="L129" s="22"/>
      <c r="M129" s="22"/>
      <c r="N129" s="16"/>
      <c r="O129" s="21"/>
      <c r="P129" s="21"/>
    </row>
    <row r="130" spans="1:16" ht="60">
      <c r="A130" s="24" t="s">
        <v>1</v>
      </c>
      <c r="B130" s="24" t="s">
        <v>2</v>
      </c>
      <c r="C130" s="24" t="s">
        <v>3</v>
      </c>
      <c r="D130" s="6" t="s">
        <v>62</v>
      </c>
      <c r="E130" s="6" t="s">
        <v>63</v>
      </c>
      <c r="F130" s="24" t="s">
        <v>64</v>
      </c>
      <c r="G130" s="24" t="s">
        <v>65</v>
      </c>
      <c r="H130" s="24" t="s">
        <v>66</v>
      </c>
      <c r="I130" s="6" t="s">
        <v>76</v>
      </c>
      <c r="J130" s="6" t="s">
        <v>68</v>
      </c>
      <c r="K130" s="6" t="s">
        <v>69</v>
      </c>
      <c r="L130" s="6" t="s">
        <v>70</v>
      </c>
      <c r="M130" s="6" t="s">
        <v>12</v>
      </c>
      <c r="N130" s="6" t="s">
        <v>71</v>
      </c>
      <c r="O130" s="6" t="s">
        <v>14</v>
      </c>
      <c r="P130" s="6" t="s">
        <v>15</v>
      </c>
    </row>
    <row r="131" spans="1:16">
      <c r="A131" s="31">
        <v>1</v>
      </c>
      <c r="B131" s="31" t="s">
        <v>198</v>
      </c>
      <c r="C131" s="31" t="s">
        <v>199</v>
      </c>
      <c r="D131" s="31">
        <v>2009</v>
      </c>
      <c r="E131" s="31">
        <f>IF((2013-D131)*0.3&gt;3,3,(2013-D131)*0.3)</f>
        <v>1.2</v>
      </c>
      <c r="F131" s="31">
        <v>0</v>
      </c>
      <c r="G131" s="31">
        <v>0</v>
      </c>
      <c r="H131" s="31">
        <v>0</v>
      </c>
      <c r="I131" s="31">
        <v>0</v>
      </c>
      <c r="J131" s="31">
        <v>0</v>
      </c>
      <c r="K131" s="31">
        <v>0</v>
      </c>
      <c r="L131" s="31">
        <v>0</v>
      </c>
      <c r="M131" s="31">
        <v>0</v>
      </c>
      <c r="N131" s="31">
        <v>0</v>
      </c>
      <c r="O131" s="31"/>
      <c r="P131" s="31">
        <f>N131+M131+L131+J131+H131+G131+F131+E131</f>
        <v>1.2</v>
      </c>
    </row>
    <row r="134" spans="1:16">
      <c r="D134" s="1"/>
      <c r="E134" s="1" t="s">
        <v>267</v>
      </c>
      <c r="F134" s="2"/>
      <c r="H134" s="3"/>
      <c r="I134" s="3"/>
      <c r="J134" s="4"/>
      <c r="K134" s="3"/>
      <c r="L134" s="4"/>
      <c r="M134" s="4"/>
      <c r="O134" s="3"/>
      <c r="P134" s="53"/>
    </row>
    <row r="135" spans="1:16" ht="60">
      <c r="A135" s="24" t="s">
        <v>1</v>
      </c>
      <c r="B135" s="24" t="s">
        <v>2</v>
      </c>
      <c r="C135" s="24" t="s">
        <v>3</v>
      </c>
      <c r="D135" s="6" t="s">
        <v>62</v>
      </c>
      <c r="E135" s="6" t="s">
        <v>63</v>
      </c>
      <c r="F135" s="24" t="s">
        <v>64</v>
      </c>
      <c r="G135" s="24" t="s">
        <v>65</v>
      </c>
      <c r="H135" s="6" t="s">
        <v>66</v>
      </c>
      <c r="I135" s="6" t="s">
        <v>132</v>
      </c>
      <c r="J135" s="6" t="s">
        <v>133</v>
      </c>
      <c r="K135" s="6" t="s">
        <v>69</v>
      </c>
      <c r="L135" s="6" t="s">
        <v>70</v>
      </c>
      <c r="M135" s="6" t="s">
        <v>12</v>
      </c>
      <c r="N135" s="6" t="s">
        <v>71</v>
      </c>
      <c r="O135" s="6" t="s">
        <v>14</v>
      </c>
      <c r="P135" s="6" t="s">
        <v>15</v>
      </c>
    </row>
    <row r="136" spans="1:16">
      <c r="A136" s="78"/>
      <c r="B136" s="78" t="s">
        <v>16</v>
      </c>
      <c r="C136" s="78"/>
      <c r="D136" s="78"/>
      <c r="E136" s="78"/>
      <c r="F136" s="78"/>
      <c r="G136" s="78"/>
      <c r="H136" s="78"/>
      <c r="I136" s="78"/>
      <c r="J136" s="78" t="s">
        <v>16</v>
      </c>
      <c r="K136" s="78"/>
      <c r="L136" s="78"/>
      <c r="M136" s="78"/>
      <c r="N136" s="78"/>
      <c r="O136" s="78" t="s">
        <v>16</v>
      </c>
      <c r="P136" s="79" t="s">
        <v>16</v>
      </c>
    </row>
    <row r="137" spans="1:16">
      <c r="A137" s="3"/>
      <c r="B137" s="3"/>
      <c r="C137" s="3"/>
      <c r="D137" s="3"/>
      <c r="E137" s="3"/>
      <c r="F137" s="3"/>
      <c r="G137" s="3"/>
      <c r="H137" s="3"/>
      <c r="I137" s="3"/>
      <c r="J137" s="3"/>
      <c r="K137" s="3"/>
      <c r="L137" s="3"/>
      <c r="M137" s="3"/>
      <c r="N137" s="3"/>
      <c r="O137" s="3"/>
      <c r="P137" s="53"/>
    </row>
    <row r="138" spans="1:16">
      <c r="A138" s="3"/>
      <c r="B138" s="3"/>
      <c r="C138" s="3"/>
      <c r="D138" s="3"/>
      <c r="E138" s="3"/>
      <c r="F138" s="3"/>
      <c r="G138" s="3"/>
      <c r="H138" s="3"/>
      <c r="I138" s="3"/>
      <c r="J138" s="3"/>
      <c r="K138" s="3"/>
      <c r="L138" s="3"/>
      <c r="M138" s="3"/>
      <c r="N138" s="3"/>
      <c r="O138" s="3"/>
      <c r="P138" s="53"/>
    </row>
    <row r="139" spans="1:16">
      <c r="A139" s="3"/>
      <c r="B139" s="3"/>
      <c r="C139" s="3"/>
      <c r="D139" s="3"/>
      <c r="E139" s="3"/>
      <c r="F139" s="3"/>
      <c r="G139" s="3"/>
      <c r="H139" s="3"/>
      <c r="I139" s="3"/>
      <c r="J139" s="3"/>
      <c r="K139" s="3"/>
      <c r="L139" s="3"/>
      <c r="M139" s="3"/>
      <c r="N139" s="3"/>
      <c r="O139" s="3"/>
      <c r="P139" s="53"/>
    </row>
    <row r="140" spans="1:16">
      <c r="A140" s="3"/>
      <c r="B140" s="3"/>
      <c r="C140" s="3"/>
      <c r="D140" s="3"/>
      <c r="E140" s="3"/>
      <c r="F140" s="3"/>
      <c r="G140" s="3"/>
      <c r="H140" s="3"/>
      <c r="I140" s="3"/>
      <c r="J140" s="3"/>
      <c r="K140" s="3"/>
      <c r="L140" s="3"/>
      <c r="M140" s="3"/>
      <c r="N140" s="3"/>
      <c r="O140" s="3"/>
      <c r="P140" s="53"/>
    </row>
    <row r="141" spans="1:16">
      <c r="A141" s="3"/>
      <c r="B141" s="3"/>
      <c r="C141" s="3"/>
      <c r="D141" s="3"/>
      <c r="E141" s="3"/>
      <c r="F141" s="3"/>
      <c r="G141" s="3"/>
      <c r="H141" s="3"/>
      <c r="I141" s="3"/>
      <c r="J141" s="3"/>
      <c r="K141" s="3"/>
      <c r="L141" s="3"/>
      <c r="M141" s="3"/>
      <c r="N141" s="3"/>
      <c r="O141" s="3"/>
      <c r="P141" s="53"/>
    </row>
    <row r="142" spans="1:16">
      <c r="A142" s="3"/>
      <c r="B142" s="3"/>
      <c r="C142" s="3"/>
      <c r="D142" s="3"/>
      <c r="E142" s="3"/>
      <c r="F142" s="3"/>
      <c r="G142" s="3"/>
      <c r="H142" s="3"/>
      <c r="I142" s="3"/>
      <c r="J142" s="3"/>
      <c r="K142" s="3"/>
      <c r="L142" s="3"/>
      <c r="M142" s="3"/>
      <c r="N142" s="3"/>
      <c r="O142" s="3"/>
      <c r="P142" s="53"/>
    </row>
    <row r="143" spans="1:16">
      <c r="D143" s="3"/>
      <c r="E143" s="3"/>
      <c r="H143" s="3"/>
      <c r="I143" s="3"/>
      <c r="J143" s="4"/>
      <c r="K143" s="3"/>
      <c r="L143" s="4"/>
      <c r="M143" s="4"/>
      <c r="O143" s="3"/>
      <c r="P143" s="53"/>
    </row>
    <row r="144" spans="1:16">
      <c r="D144" s="1"/>
      <c r="E144" s="1" t="s">
        <v>268</v>
      </c>
      <c r="F144" s="2"/>
      <c r="H144" s="3"/>
      <c r="I144" s="3"/>
      <c r="J144" s="4"/>
      <c r="K144" s="3"/>
      <c r="L144" s="4"/>
      <c r="M144" s="4"/>
      <c r="O144" s="3"/>
      <c r="P144" s="53"/>
    </row>
    <row r="145" spans="1:16" ht="60">
      <c r="A145" s="24" t="s">
        <v>1</v>
      </c>
      <c r="B145" s="24" t="s">
        <v>2</v>
      </c>
      <c r="C145" s="24" t="s">
        <v>3</v>
      </c>
      <c r="D145" s="6" t="s">
        <v>62</v>
      </c>
      <c r="E145" s="6" t="s">
        <v>63</v>
      </c>
      <c r="F145" s="24" t="s">
        <v>64</v>
      </c>
      <c r="G145" s="24" t="s">
        <v>65</v>
      </c>
      <c r="H145" s="6" t="s">
        <v>66</v>
      </c>
      <c r="I145" s="6" t="s">
        <v>132</v>
      </c>
      <c r="J145" s="6" t="s">
        <v>133</v>
      </c>
      <c r="K145" s="6" t="s">
        <v>69</v>
      </c>
      <c r="L145" s="6" t="s">
        <v>70</v>
      </c>
      <c r="M145" s="6" t="s">
        <v>12</v>
      </c>
      <c r="N145" s="6" t="s">
        <v>71</v>
      </c>
      <c r="O145" s="6" t="s">
        <v>14</v>
      </c>
      <c r="P145" s="6" t="s">
        <v>15</v>
      </c>
    </row>
    <row r="146" spans="1:16">
      <c r="A146" s="20">
        <v>1</v>
      </c>
      <c r="B146" s="54" t="s">
        <v>200</v>
      </c>
      <c r="C146" s="20" t="s">
        <v>201</v>
      </c>
      <c r="D146" s="26">
        <v>2001</v>
      </c>
      <c r="E146" s="27">
        <f t="shared" ref="E146:E170" si="19">IF((2013-D146)*0.3&gt;3,3,(2013-D146)*0.3)</f>
        <v>3</v>
      </c>
      <c r="F146" s="27">
        <v>0</v>
      </c>
      <c r="G146" s="27">
        <v>5</v>
      </c>
      <c r="H146" s="27">
        <v>0</v>
      </c>
      <c r="I146" s="20"/>
      <c r="J146" s="20">
        <f t="shared" ref="J146:J170" si="20">IF(ROUNDDOWN((I146/6),0)*0.5&gt;3,3,(ROUNDDOWN((I146/6),0))*0.5)</f>
        <v>0</v>
      </c>
      <c r="K146" s="20">
        <v>52</v>
      </c>
      <c r="L146" s="9">
        <f t="shared" ref="L146:L170" si="21">K146*0.1</f>
        <v>5.2</v>
      </c>
      <c r="M146" s="9">
        <v>0</v>
      </c>
      <c r="N146" s="9">
        <v>0</v>
      </c>
      <c r="O146" s="20"/>
      <c r="P146" s="41">
        <f t="shared" ref="P146:P170" si="22">N146+M146+L146+J146+H146+G146+F146+E146</f>
        <v>13.2</v>
      </c>
    </row>
    <row r="147" spans="1:16">
      <c r="A147" s="20">
        <v>2</v>
      </c>
      <c r="B147" s="54" t="s">
        <v>202</v>
      </c>
      <c r="C147" s="20" t="s">
        <v>203</v>
      </c>
      <c r="D147" s="26">
        <v>2003</v>
      </c>
      <c r="E147" s="27">
        <f t="shared" si="19"/>
        <v>3</v>
      </c>
      <c r="F147" s="27">
        <v>0</v>
      </c>
      <c r="G147" s="27">
        <v>3</v>
      </c>
      <c r="H147" s="27">
        <v>0</v>
      </c>
      <c r="I147" s="20"/>
      <c r="J147" s="20">
        <f t="shared" si="20"/>
        <v>0</v>
      </c>
      <c r="K147" s="20">
        <v>67</v>
      </c>
      <c r="L147" s="9">
        <f t="shared" si="21"/>
        <v>6.7</v>
      </c>
      <c r="M147" s="9">
        <v>0</v>
      </c>
      <c r="N147" s="9">
        <v>0</v>
      </c>
      <c r="O147" s="20"/>
      <c r="P147" s="41">
        <f t="shared" si="22"/>
        <v>12.7</v>
      </c>
    </row>
    <row r="148" spans="1:16">
      <c r="A148" s="20">
        <v>3</v>
      </c>
      <c r="B148" s="54" t="s">
        <v>204</v>
      </c>
      <c r="C148" s="20" t="s">
        <v>205</v>
      </c>
      <c r="D148" s="26">
        <v>2004</v>
      </c>
      <c r="E148" s="27">
        <f t="shared" si="19"/>
        <v>2.6999999999999997</v>
      </c>
      <c r="F148" s="27">
        <v>0</v>
      </c>
      <c r="G148" s="27">
        <v>3</v>
      </c>
      <c r="H148" s="27">
        <v>0</v>
      </c>
      <c r="I148" s="20"/>
      <c r="J148" s="20">
        <f t="shared" si="20"/>
        <v>0</v>
      </c>
      <c r="K148" s="20">
        <v>68</v>
      </c>
      <c r="L148" s="9">
        <f t="shared" si="21"/>
        <v>6.8000000000000007</v>
      </c>
      <c r="M148" s="9">
        <v>0</v>
      </c>
      <c r="N148" s="9">
        <v>0</v>
      </c>
      <c r="O148" s="20"/>
      <c r="P148" s="41">
        <f t="shared" si="22"/>
        <v>12.5</v>
      </c>
    </row>
    <row r="149" spans="1:16">
      <c r="A149" s="20">
        <v>4</v>
      </c>
      <c r="B149" s="54" t="s">
        <v>206</v>
      </c>
      <c r="C149" s="20" t="s">
        <v>207</v>
      </c>
      <c r="D149" s="26">
        <v>2003</v>
      </c>
      <c r="E149" s="27">
        <f t="shared" si="19"/>
        <v>3</v>
      </c>
      <c r="F149" s="27">
        <v>0</v>
      </c>
      <c r="G149" s="27">
        <v>5</v>
      </c>
      <c r="H149" s="27">
        <v>0</v>
      </c>
      <c r="I149" s="20">
        <v>8</v>
      </c>
      <c r="J149" s="20">
        <f t="shared" si="20"/>
        <v>0.5</v>
      </c>
      <c r="K149" s="20">
        <v>36</v>
      </c>
      <c r="L149" s="9">
        <f t="shared" si="21"/>
        <v>3.6</v>
      </c>
      <c r="M149" s="9">
        <v>0</v>
      </c>
      <c r="N149" s="9">
        <v>0</v>
      </c>
      <c r="O149" s="20" t="s">
        <v>24</v>
      </c>
      <c r="P149" s="41">
        <f t="shared" si="22"/>
        <v>12.1</v>
      </c>
    </row>
    <row r="150" spans="1:16">
      <c r="A150" s="20">
        <v>5</v>
      </c>
      <c r="B150" s="54" t="s">
        <v>208</v>
      </c>
      <c r="C150" s="31" t="s">
        <v>209</v>
      </c>
      <c r="D150" s="26">
        <v>2005</v>
      </c>
      <c r="E150" s="27">
        <f t="shared" si="19"/>
        <v>2.4</v>
      </c>
      <c r="F150" s="55">
        <v>0</v>
      </c>
      <c r="G150" s="55">
        <v>3</v>
      </c>
      <c r="H150" s="55">
        <v>0</v>
      </c>
      <c r="I150" s="31"/>
      <c r="J150" s="20">
        <f t="shared" si="20"/>
        <v>0</v>
      </c>
      <c r="K150" s="31">
        <v>35</v>
      </c>
      <c r="L150" s="9">
        <f t="shared" si="21"/>
        <v>3.5</v>
      </c>
      <c r="M150" s="56">
        <v>0</v>
      </c>
      <c r="N150" s="31">
        <v>0</v>
      </c>
      <c r="O150" s="31" t="s">
        <v>24</v>
      </c>
      <c r="P150" s="30">
        <f t="shared" si="22"/>
        <v>8.9</v>
      </c>
    </row>
    <row r="151" spans="1:16">
      <c r="A151" s="20">
        <v>6</v>
      </c>
      <c r="B151" s="54" t="s">
        <v>210</v>
      </c>
      <c r="C151" s="20" t="s">
        <v>211</v>
      </c>
      <c r="D151" s="26">
        <v>2004</v>
      </c>
      <c r="E151" s="27">
        <f t="shared" si="19"/>
        <v>2.6999999999999997</v>
      </c>
      <c r="F151" s="27">
        <v>6</v>
      </c>
      <c r="G151" s="27">
        <v>0</v>
      </c>
      <c r="H151" s="27">
        <v>0</v>
      </c>
      <c r="I151" s="20"/>
      <c r="J151" s="20">
        <f t="shared" si="20"/>
        <v>0</v>
      </c>
      <c r="K151" s="20"/>
      <c r="L151" s="9">
        <f t="shared" si="21"/>
        <v>0</v>
      </c>
      <c r="M151" s="9">
        <f>L151*0.1</f>
        <v>0</v>
      </c>
      <c r="N151" s="9">
        <f>M151*0.1</f>
        <v>0</v>
      </c>
      <c r="O151" s="20"/>
      <c r="P151" s="41">
        <f t="shared" si="22"/>
        <v>8.6999999999999993</v>
      </c>
    </row>
    <row r="152" spans="1:16">
      <c r="A152" s="20">
        <v>7</v>
      </c>
      <c r="B152" s="54" t="s">
        <v>212</v>
      </c>
      <c r="C152" s="20" t="s">
        <v>213</v>
      </c>
      <c r="D152" s="26">
        <v>2004</v>
      </c>
      <c r="E152" s="27">
        <f t="shared" si="19"/>
        <v>2.6999999999999997</v>
      </c>
      <c r="F152" s="27">
        <v>0</v>
      </c>
      <c r="G152" s="27">
        <v>2</v>
      </c>
      <c r="H152" s="27">
        <v>0</v>
      </c>
      <c r="I152" s="20"/>
      <c r="J152" s="20">
        <f t="shared" si="20"/>
        <v>0</v>
      </c>
      <c r="K152" s="20">
        <v>28</v>
      </c>
      <c r="L152" s="9">
        <f t="shared" si="21"/>
        <v>2.8000000000000003</v>
      </c>
      <c r="M152" s="9">
        <v>0</v>
      </c>
      <c r="N152" s="9">
        <v>0</v>
      </c>
      <c r="O152" s="20"/>
      <c r="P152" s="41">
        <f t="shared" si="22"/>
        <v>7.5</v>
      </c>
    </row>
    <row r="153" spans="1:16">
      <c r="A153" s="20">
        <v>8</v>
      </c>
      <c r="B153" s="54" t="s">
        <v>214</v>
      </c>
      <c r="C153" s="20" t="s">
        <v>215</v>
      </c>
      <c r="D153" s="26">
        <v>2004</v>
      </c>
      <c r="E153" s="27">
        <f t="shared" si="19"/>
        <v>2.6999999999999997</v>
      </c>
      <c r="F153" s="27">
        <v>0</v>
      </c>
      <c r="G153" s="27">
        <v>3</v>
      </c>
      <c r="H153" s="27">
        <v>0</v>
      </c>
      <c r="I153" s="20"/>
      <c r="J153" s="20">
        <f t="shared" si="20"/>
        <v>0</v>
      </c>
      <c r="K153" s="20">
        <v>17</v>
      </c>
      <c r="L153" s="9">
        <f t="shared" si="21"/>
        <v>1.7000000000000002</v>
      </c>
      <c r="M153" s="9">
        <v>0</v>
      </c>
      <c r="N153" s="9">
        <v>0</v>
      </c>
      <c r="O153" s="20" t="s">
        <v>160</v>
      </c>
      <c r="P153" s="41">
        <f t="shared" si="22"/>
        <v>7.4</v>
      </c>
    </row>
    <row r="154" spans="1:16">
      <c r="A154" s="20">
        <v>9</v>
      </c>
      <c r="B154" s="54" t="s">
        <v>216</v>
      </c>
      <c r="C154" s="20" t="s">
        <v>217</v>
      </c>
      <c r="D154" s="26">
        <v>2001</v>
      </c>
      <c r="E154" s="27">
        <f t="shared" si="19"/>
        <v>3</v>
      </c>
      <c r="F154" s="27">
        <v>0</v>
      </c>
      <c r="G154" s="27">
        <v>2</v>
      </c>
      <c r="H154" s="27">
        <v>0</v>
      </c>
      <c r="I154" s="20"/>
      <c r="J154" s="20">
        <f t="shared" si="20"/>
        <v>0</v>
      </c>
      <c r="K154" s="20">
        <v>18</v>
      </c>
      <c r="L154" s="9">
        <f t="shared" si="21"/>
        <v>1.8</v>
      </c>
      <c r="M154" s="9">
        <v>0</v>
      </c>
      <c r="N154" s="9">
        <v>0</v>
      </c>
      <c r="O154" s="20" t="s">
        <v>160</v>
      </c>
      <c r="P154" s="41">
        <f t="shared" si="22"/>
        <v>6.8</v>
      </c>
    </row>
    <row r="155" spans="1:16">
      <c r="A155" s="20">
        <v>10</v>
      </c>
      <c r="B155" s="54" t="s">
        <v>218</v>
      </c>
      <c r="C155" s="20" t="s">
        <v>219</v>
      </c>
      <c r="D155" s="26">
        <v>2008</v>
      </c>
      <c r="E155" s="27">
        <f t="shared" si="19"/>
        <v>1.5</v>
      </c>
      <c r="F155" s="27">
        <v>0</v>
      </c>
      <c r="G155" s="27">
        <v>3</v>
      </c>
      <c r="H155" s="27">
        <v>0</v>
      </c>
      <c r="I155" s="20"/>
      <c r="J155" s="20">
        <f t="shared" si="20"/>
        <v>0</v>
      </c>
      <c r="K155" s="20">
        <v>22</v>
      </c>
      <c r="L155" s="9">
        <f t="shared" si="21"/>
        <v>2.2000000000000002</v>
      </c>
      <c r="M155" s="9">
        <v>0</v>
      </c>
      <c r="N155" s="9">
        <v>0</v>
      </c>
      <c r="O155" s="20"/>
      <c r="P155" s="41">
        <f t="shared" si="22"/>
        <v>6.7</v>
      </c>
    </row>
    <row r="156" spans="1:16">
      <c r="A156" s="20">
        <v>11</v>
      </c>
      <c r="B156" s="54" t="s">
        <v>220</v>
      </c>
      <c r="C156" s="20" t="s">
        <v>221</v>
      </c>
      <c r="D156" s="26">
        <v>2007</v>
      </c>
      <c r="E156" s="27">
        <f t="shared" si="19"/>
        <v>1.7999999999999998</v>
      </c>
      <c r="F156" s="27">
        <v>0</v>
      </c>
      <c r="G156" s="27">
        <v>2</v>
      </c>
      <c r="H156" s="27">
        <v>0</v>
      </c>
      <c r="I156" s="20">
        <v>28</v>
      </c>
      <c r="J156" s="20">
        <f t="shared" si="20"/>
        <v>2</v>
      </c>
      <c r="K156" s="20"/>
      <c r="L156" s="9">
        <f t="shared" si="21"/>
        <v>0</v>
      </c>
      <c r="M156" s="9">
        <v>0</v>
      </c>
      <c r="N156" s="9">
        <v>0</v>
      </c>
      <c r="O156" s="20"/>
      <c r="P156" s="41">
        <f t="shared" si="22"/>
        <v>5.8</v>
      </c>
    </row>
    <row r="157" spans="1:16">
      <c r="A157" s="20">
        <v>12</v>
      </c>
      <c r="B157" s="54" t="s">
        <v>222</v>
      </c>
      <c r="C157" s="20" t="s">
        <v>223</v>
      </c>
      <c r="D157" s="26">
        <v>2001</v>
      </c>
      <c r="E157" s="27">
        <f t="shared" si="19"/>
        <v>3</v>
      </c>
      <c r="F157" s="27">
        <v>0</v>
      </c>
      <c r="G157" s="27">
        <v>0</v>
      </c>
      <c r="H157" s="27">
        <v>0</v>
      </c>
      <c r="I157" s="20"/>
      <c r="J157" s="20">
        <f t="shared" si="20"/>
        <v>0</v>
      </c>
      <c r="K157" s="20">
        <v>27</v>
      </c>
      <c r="L157" s="9">
        <f t="shared" si="21"/>
        <v>2.7</v>
      </c>
      <c r="M157" s="9">
        <v>0</v>
      </c>
      <c r="N157" s="9">
        <v>0</v>
      </c>
      <c r="O157" s="20"/>
      <c r="P157" s="41">
        <f t="shared" si="22"/>
        <v>5.7</v>
      </c>
    </row>
    <row r="158" spans="1:16">
      <c r="A158" s="20">
        <v>13</v>
      </c>
      <c r="B158" s="54" t="s">
        <v>224</v>
      </c>
      <c r="C158" s="31" t="s">
        <v>225</v>
      </c>
      <c r="D158" s="26">
        <v>2004</v>
      </c>
      <c r="E158" s="27">
        <f t="shared" si="19"/>
        <v>2.6999999999999997</v>
      </c>
      <c r="F158" s="55">
        <v>0</v>
      </c>
      <c r="G158" s="55">
        <v>3</v>
      </c>
      <c r="H158" s="55">
        <v>0</v>
      </c>
      <c r="I158" s="31"/>
      <c r="J158" s="20">
        <f t="shared" si="20"/>
        <v>0</v>
      </c>
      <c r="K158" s="31"/>
      <c r="L158" s="9">
        <f t="shared" si="21"/>
        <v>0</v>
      </c>
      <c r="M158" s="9">
        <f>L158*0.1</f>
        <v>0</v>
      </c>
      <c r="N158" s="9">
        <f>M158*0.1</f>
        <v>0</v>
      </c>
      <c r="O158" s="31" t="s">
        <v>24</v>
      </c>
      <c r="P158" s="30">
        <f t="shared" si="22"/>
        <v>5.6999999999999993</v>
      </c>
    </row>
    <row r="159" spans="1:16">
      <c r="A159" s="20">
        <v>14</v>
      </c>
      <c r="B159" s="54" t="s">
        <v>226</v>
      </c>
      <c r="C159" s="31" t="s">
        <v>227</v>
      </c>
      <c r="D159" s="26">
        <v>2001</v>
      </c>
      <c r="E159" s="27">
        <f t="shared" si="19"/>
        <v>3</v>
      </c>
      <c r="F159" s="55">
        <v>0</v>
      </c>
      <c r="G159" s="55">
        <v>2</v>
      </c>
      <c r="H159" s="55">
        <v>0</v>
      </c>
      <c r="I159" s="31">
        <v>7</v>
      </c>
      <c r="J159" s="20">
        <f t="shared" si="20"/>
        <v>0.5</v>
      </c>
      <c r="K159" s="31"/>
      <c r="L159" s="9">
        <f t="shared" si="21"/>
        <v>0</v>
      </c>
      <c r="M159" s="56">
        <v>0</v>
      </c>
      <c r="N159" s="31">
        <v>0</v>
      </c>
      <c r="O159" s="31"/>
      <c r="P159" s="30">
        <f t="shared" si="22"/>
        <v>5.5</v>
      </c>
    </row>
    <row r="160" spans="1:16">
      <c r="A160" s="20">
        <v>15</v>
      </c>
      <c r="B160" s="54" t="s">
        <v>228</v>
      </c>
      <c r="C160" s="20" t="s">
        <v>229</v>
      </c>
      <c r="D160" s="26">
        <v>2006</v>
      </c>
      <c r="E160" s="27">
        <f t="shared" si="19"/>
        <v>2.1</v>
      </c>
      <c r="F160" s="27">
        <v>0</v>
      </c>
      <c r="G160" s="27">
        <v>3</v>
      </c>
      <c r="H160" s="27">
        <v>0</v>
      </c>
      <c r="I160" s="20"/>
      <c r="J160" s="20">
        <f t="shared" si="20"/>
        <v>0</v>
      </c>
      <c r="K160" s="20"/>
      <c r="L160" s="9">
        <f t="shared" si="21"/>
        <v>0</v>
      </c>
      <c r="M160" s="9">
        <f>L160*0.1</f>
        <v>0</v>
      </c>
      <c r="N160" s="9">
        <f>M160*0.1</f>
        <v>0</v>
      </c>
      <c r="O160" s="20" t="s">
        <v>24</v>
      </c>
      <c r="P160" s="41">
        <f t="shared" si="22"/>
        <v>5.0999999999999996</v>
      </c>
    </row>
    <row r="161" spans="1:16">
      <c r="A161" s="20">
        <v>16</v>
      </c>
      <c r="B161" s="54" t="s">
        <v>230</v>
      </c>
      <c r="C161" s="31" t="s">
        <v>231</v>
      </c>
      <c r="D161" s="26">
        <v>2007</v>
      </c>
      <c r="E161" s="27">
        <f t="shared" si="19"/>
        <v>1.7999999999999998</v>
      </c>
      <c r="F161" s="55">
        <v>0</v>
      </c>
      <c r="G161" s="55">
        <v>3</v>
      </c>
      <c r="H161" s="55">
        <v>0</v>
      </c>
      <c r="I161" s="31"/>
      <c r="J161" s="20">
        <f t="shared" si="20"/>
        <v>0</v>
      </c>
      <c r="K161" s="31"/>
      <c r="L161" s="9">
        <f t="shared" si="21"/>
        <v>0</v>
      </c>
      <c r="M161" s="56">
        <v>0</v>
      </c>
      <c r="N161" s="31">
        <v>0</v>
      </c>
      <c r="O161" s="31"/>
      <c r="P161" s="30">
        <f t="shared" si="22"/>
        <v>4.8</v>
      </c>
    </row>
    <row r="162" spans="1:16">
      <c r="A162" s="20">
        <v>17</v>
      </c>
      <c r="B162" s="54" t="s">
        <v>232</v>
      </c>
      <c r="C162" s="31" t="s">
        <v>233</v>
      </c>
      <c r="D162" s="26">
        <v>2008</v>
      </c>
      <c r="E162" s="27">
        <f t="shared" si="19"/>
        <v>1.5</v>
      </c>
      <c r="F162" s="55">
        <v>0</v>
      </c>
      <c r="G162" s="55">
        <v>3</v>
      </c>
      <c r="H162" s="55">
        <v>0</v>
      </c>
      <c r="I162" s="31"/>
      <c r="J162" s="20">
        <f t="shared" si="20"/>
        <v>0</v>
      </c>
      <c r="K162" s="31"/>
      <c r="L162" s="9">
        <f t="shared" si="21"/>
        <v>0</v>
      </c>
      <c r="M162" s="56">
        <v>0</v>
      </c>
      <c r="N162" s="31">
        <v>0</v>
      </c>
      <c r="O162" s="31"/>
      <c r="P162" s="30">
        <f t="shared" si="22"/>
        <v>4.5</v>
      </c>
    </row>
    <row r="163" spans="1:16">
      <c r="A163" s="20">
        <v>18</v>
      </c>
      <c r="B163" s="54" t="s">
        <v>234</v>
      </c>
      <c r="C163" s="31" t="s">
        <v>235</v>
      </c>
      <c r="D163" s="26">
        <v>2005</v>
      </c>
      <c r="E163" s="27">
        <f t="shared" si="19"/>
        <v>2.4</v>
      </c>
      <c r="F163" s="55">
        <v>0</v>
      </c>
      <c r="G163" s="55">
        <v>2</v>
      </c>
      <c r="H163" s="55">
        <v>0</v>
      </c>
      <c r="I163" s="31"/>
      <c r="J163" s="20">
        <f t="shared" si="20"/>
        <v>0</v>
      </c>
      <c r="K163" s="31"/>
      <c r="L163" s="9">
        <f t="shared" si="21"/>
        <v>0</v>
      </c>
      <c r="M163" s="56">
        <v>0</v>
      </c>
      <c r="N163" s="31">
        <v>0</v>
      </c>
      <c r="O163" s="31"/>
      <c r="P163" s="30">
        <f t="shared" si="22"/>
        <v>4.4000000000000004</v>
      </c>
    </row>
    <row r="164" spans="1:16">
      <c r="A164" s="20">
        <v>19</v>
      </c>
      <c r="B164" s="54" t="s">
        <v>236</v>
      </c>
      <c r="C164" s="20" t="s">
        <v>237</v>
      </c>
      <c r="D164" s="26">
        <v>2005</v>
      </c>
      <c r="E164" s="27">
        <f t="shared" si="19"/>
        <v>2.4</v>
      </c>
      <c r="F164" s="27">
        <v>0</v>
      </c>
      <c r="G164" s="27">
        <v>0</v>
      </c>
      <c r="H164" s="27">
        <v>0</v>
      </c>
      <c r="I164" s="20"/>
      <c r="J164" s="20">
        <f t="shared" si="20"/>
        <v>0</v>
      </c>
      <c r="K164" s="20">
        <v>9</v>
      </c>
      <c r="L164" s="9">
        <f t="shared" si="21"/>
        <v>0.9</v>
      </c>
      <c r="M164" s="9">
        <v>0</v>
      </c>
      <c r="N164" s="9">
        <v>0</v>
      </c>
      <c r="O164" s="20"/>
      <c r="P164" s="41">
        <f t="shared" si="22"/>
        <v>3.3</v>
      </c>
    </row>
    <row r="165" spans="1:16">
      <c r="A165" s="20">
        <v>20</v>
      </c>
      <c r="B165" s="54" t="s">
        <v>238</v>
      </c>
      <c r="C165" s="31" t="s">
        <v>239</v>
      </c>
      <c r="D165" s="26">
        <v>2009</v>
      </c>
      <c r="E165" s="27">
        <f t="shared" si="19"/>
        <v>1.2</v>
      </c>
      <c r="F165" s="55">
        <v>0</v>
      </c>
      <c r="G165" s="55">
        <v>0</v>
      </c>
      <c r="H165" s="55">
        <v>0</v>
      </c>
      <c r="I165" s="31"/>
      <c r="J165" s="20">
        <f t="shared" si="20"/>
        <v>0</v>
      </c>
      <c r="K165" s="31">
        <v>9</v>
      </c>
      <c r="L165" s="9">
        <f t="shared" si="21"/>
        <v>0.9</v>
      </c>
      <c r="M165" s="56">
        <v>0</v>
      </c>
      <c r="N165" s="31">
        <v>0</v>
      </c>
      <c r="O165" s="31"/>
      <c r="P165" s="30">
        <f t="shared" si="22"/>
        <v>2.1</v>
      </c>
    </row>
    <row r="166" spans="1:16">
      <c r="A166" s="20">
        <v>21</v>
      </c>
      <c r="B166" s="54" t="s">
        <v>240</v>
      </c>
      <c r="C166" s="31" t="s">
        <v>241</v>
      </c>
      <c r="D166" s="26">
        <v>2008</v>
      </c>
      <c r="E166" s="27">
        <f t="shared" si="19"/>
        <v>1.5</v>
      </c>
      <c r="F166" s="55">
        <v>0</v>
      </c>
      <c r="G166" s="55">
        <v>0</v>
      </c>
      <c r="H166" s="55">
        <v>0</v>
      </c>
      <c r="I166" s="31"/>
      <c r="J166" s="20">
        <f t="shared" si="20"/>
        <v>0</v>
      </c>
      <c r="K166" s="31"/>
      <c r="L166" s="9">
        <f t="shared" si="21"/>
        <v>0</v>
      </c>
      <c r="M166" s="56">
        <v>0</v>
      </c>
      <c r="N166" s="31">
        <v>0</v>
      </c>
      <c r="O166" s="31"/>
      <c r="P166" s="30">
        <f t="shared" si="22"/>
        <v>1.5</v>
      </c>
    </row>
    <row r="167" spans="1:16">
      <c r="A167" s="20">
        <v>22</v>
      </c>
      <c r="B167" s="54" t="s">
        <v>242</v>
      </c>
      <c r="C167" s="31" t="s">
        <v>243</v>
      </c>
      <c r="D167" s="26">
        <v>2008</v>
      </c>
      <c r="E167" s="27">
        <f t="shared" si="19"/>
        <v>1.5</v>
      </c>
      <c r="F167" s="55">
        <v>0</v>
      </c>
      <c r="G167" s="55">
        <v>0</v>
      </c>
      <c r="H167" s="55">
        <v>0</v>
      </c>
      <c r="I167" s="31"/>
      <c r="J167" s="20">
        <f t="shared" si="20"/>
        <v>0</v>
      </c>
      <c r="K167" s="31"/>
      <c r="L167" s="9">
        <f t="shared" si="21"/>
        <v>0</v>
      </c>
      <c r="M167" s="56">
        <v>0</v>
      </c>
      <c r="N167" s="31">
        <v>0</v>
      </c>
      <c r="O167" s="31"/>
      <c r="P167" s="30">
        <f t="shared" si="22"/>
        <v>1.5</v>
      </c>
    </row>
    <row r="168" spans="1:16">
      <c r="A168" s="20">
        <v>23</v>
      </c>
      <c r="B168" s="54" t="s">
        <v>244</v>
      </c>
      <c r="C168" s="31" t="s">
        <v>245</v>
      </c>
      <c r="D168" s="26">
        <v>2010</v>
      </c>
      <c r="E168" s="27">
        <f t="shared" si="19"/>
        <v>0.89999999999999991</v>
      </c>
      <c r="F168" s="55">
        <v>0</v>
      </c>
      <c r="G168" s="55">
        <v>0</v>
      </c>
      <c r="H168" s="55">
        <v>0</v>
      </c>
      <c r="I168" s="31">
        <v>10</v>
      </c>
      <c r="J168" s="20">
        <f t="shared" si="20"/>
        <v>0.5</v>
      </c>
      <c r="K168" s="31"/>
      <c r="L168" s="9">
        <f t="shared" si="21"/>
        <v>0</v>
      </c>
      <c r="M168" s="56">
        <v>0</v>
      </c>
      <c r="N168" s="31">
        <v>0</v>
      </c>
      <c r="O168" s="31"/>
      <c r="P168" s="30">
        <f t="shared" si="22"/>
        <v>1.4</v>
      </c>
    </row>
    <row r="169" spans="1:16">
      <c r="A169" s="20">
        <v>24</v>
      </c>
      <c r="B169" s="54" t="s">
        <v>246</v>
      </c>
      <c r="C169" s="31" t="s">
        <v>247</v>
      </c>
      <c r="D169" s="26">
        <v>2009</v>
      </c>
      <c r="E169" s="27">
        <f t="shared" si="19"/>
        <v>1.2</v>
      </c>
      <c r="F169" s="55">
        <v>0</v>
      </c>
      <c r="G169" s="55">
        <v>0</v>
      </c>
      <c r="H169" s="55">
        <v>0</v>
      </c>
      <c r="I169" s="31"/>
      <c r="J169" s="20">
        <f t="shared" si="20"/>
        <v>0</v>
      </c>
      <c r="K169" s="31"/>
      <c r="L169" s="9">
        <f t="shared" si="21"/>
        <v>0</v>
      </c>
      <c r="M169" s="56">
        <v>0</v>
      </c>
      <c r="N169" s="31">
        <v>0</v>
      </c>
      <c r="O169" s="31"/>
      <c r="P169" s="30">
        <f t="shared" si="22"/>
        <v>1.2</v>
      </c>
    </row>
    <row r="170" spans="1:16">
      <c r="A170" s="20">
        <v>25</v>
      </c>
      <c r="B170" s="54" t="s">
        <v>248</v>
      </c>
      <c r="C170" s="31" t="s">
        <v>249</v>
      </c>
      <c r="D170" s="26">
        <v>2010</v>
      </c>
      <c r="E170" s="27">
        <f t="shared" si="19"/>
        <v>0.89999999999999991</v>
      </c>
      <c r="F170" s="55">
        <v>0</v>
      </c>
      <c r="G170" s="55">
        <v>0</v>
      </c>
      <c r="H170" s="55">
        <v>0</v>
      </c>
      <c r="I170" s="31"/>
      <c r="J170" s="20">
        <f t="shared" si="20"/>
        <v>0</v>
      </c>
      <c r="K170" s="31"/>
      <c r="L170" s="9">
        <f t="shared" si="21"/>
        <v>0</v>
      </c>
      <c r="M170" s="56">
        <v>0</v>
      </c>
      <c r="N170" s="31">
        <v>0</v>
      </c>
      <c r="O170" s="31"/>
      <c r="P170" s="30">
        <f t="shared" si="22"/>
        <v>0.89999999999999991</v>
      </c>
    </row>
    <row r="173" spans="1:16">
      <c r="A173" s="57"/>
      <c r="B173" s="57"/>
      <c r="C173" s="72" t="s">
        <v>250</v>
      </c>
      <c r="D173" s="57"/>
      <c r="E173" s="57"/>
      <c r="F173" s="57"/>
      <c r="G173" s="57"/>
      <c r="H173" s="58"/>
      <c r="I173" s="57"/>
      <c r="J173" s="58"/>
      <c r="K173" s="58"/>
      <c r="L173" s="57"/>
      <c r="M173" s="57"/>
      <c r="N173" s="59"/>
    </row>
    <row r="174" spans="1:16" ht="48">
      <c r="A174" s="60" t="s">
        <v>3</v>
      </c>
      <c r="B174" s="61" t="s">
        <v>62</v>
      </c>
      <c r="C174" s="61" t="s">
        <v>63</v>
      </c>
      <c r="D174" s="60" t="s">
        <v>64</v>
      </c>
      <c r="E174" s="60" t="s">
        <v>65</v>
      </c>
      <c r="F174" s="6" t="s">
        <v>66</v>
      </c>
      <c r="G174" s="6" t="s">
        <v>132</v>
      </c>
      <c r="H174" s="6" t="s">
        <v>68</v>
      </c>
      <c r="I174" s="6" t="s">
        <v>69</v>
      </c>
      <c r="J174" s="6" t="s">
        <v>70</v>
      </c>
      <c r="K174" s="6" t="s">
        <v>12</v>
      </c>
      <c r="L174" s="6" t="s">
        <v>71</v>
      </c>
      <c r="M174" s="6" t="s">
        <v>14</v>
      </c>
      <c r="N174" s="6" t="s">
        <v>15</v>
      </c>
    </row>
    <row r="175" spans="1:16">
      <c r="A175" s="76" t="s">
        <v>16</v>
      </c>
      <c r="B175" s="76" t="s">
        <v>16</v>
      </c>
      <c r="C175" s="76" t="s">
        <v>16</v>
      </c>
      <c r="D175" s="76" t="s">
        <v>16</v>
      </c>
      <c r="E175" s="76" t="s">
        <v>16</v>
      </c>
      <c r="F175" s="76" t="s">
        <v>16</v>
      </c>
      <c r="G175" s="76" t="s">
        <v>16</v>
      </c>
      <c r="H175" s="76" t="s">
        <v>16</v>
      </c>
      <c r="I175" s="76" t="s">
        <v>16</v>
      </c>
      <c r="J175" s="76" t="s">
        <v>16</v>
      </c>
      <c r="K175" s="76" t="s">
        <v>16</v>
      </c>
      <c r="L175" s="76" t="s">
        <v>16</v>
      </c>
      <c r="M175" s="76" t="s">
        <v>16</v>
      </c>
      <c r="N175" s="77" t="s">
        <v>16</v>
      </c>
    </row>
    <row r="176" spans="1:16">
      <c r="A176" s="1"/>
      <c r="B176" s="1"/>
      <c r="C176" s="1"/>
      <c r="D176" s="1"/>
      <c r="E176" s="1"/>
      <c r="F176" s="1"/>
      <c r="G176" s="1"/>
      <c r="H176" s="1"/>
      <c r="I176" s="1"/>
      <c r="J176" s="1"/>
      <c r="K176" s="1"/>
      <c r="L176" s="1"/>
      <c r="M176" s="1"/>
      <c r="N176" s="62"/>
    </row>
    <row r="177" spans="1:14">
      <c r="A177" s="57"/>
      <c r="B177" s="57"/>
      <c r="C177" s="72" t="s">
        <v>251</v>
      </c>
      <c r="D177" s="57"/>
      <c r="E177" s="57"/>
      <c r="F177" s="57"/>
      <c r="G177" s="57"/>
      <c r="H177" s="58"/>
      <c r="I177" s="57"/>
      <c r="J177" s="58"/>
      <c r="K177" s="22"/>
      <c r="L177" s="21"/>
      <c r="M177" s="21"/>
      <c r="N177" s="63"/>
    </row>
    <row r="178" spans="1:14" ht="48">
      <c r="A178" s="60" t="s">
        <v>3</v>
      </c>
      <c r="B178" s="61" t="s">
        <v>62</v>
      </c>
      <c r="C178" s="61" t="s">
        <v>63</v>
      </c>
      <c r="D178" s="60" t="s">
        <v>64</v>
      </c>
      <c r="E178" s="60" t="s">
        <v>65</v>
      </c>
      <c r="F178" s="6" t="s">
        <v>66</v>
      </c>
      <c r="G178" s="6" t="s">
        <v>132</v>
      </c>
      <c r="H178" s="6" t="s">
        <v>68</v>
      </c>
      <c r="I178" s="6" t="s">
        <v>69</v>
      </c>
      <c r="J178" s="6" t="s">
        <v>70</v>
      </c>
      <c r="K178" s="6" t="s">
        <v>12</v>
      </c>
      <c r="L178" s="6" t="s">
        <v>71</v>
      </c>
      <c r="M178" s="6" t="s">
        <v>14</v>
      </c>
      <c r="N178" s="6" t="s">
        <v>15</v>
      </c>
    </row>
    <row r="179" spans="1:14">
      <c r="A179" s="20" t="s">
        <v>252</v>
      </c>
      <c r="B179" s="26">
        <v>2002</v>
      </c>
      <c r="C179" s="40">
        <f>IF((2013-B179)*0.3&gt;3,3,(2013-B179)*0.3)</f>
        <v>3</v>
      </c>
      <c r="D179" s="27">
        <v>0</v>
      </c>
      <c r="E179" s="27">
        <v>0</v>
      </c>
      <c r="F179" s="27">
        <v>0</v>
      </c>
      <c r="G179" s="20">
        <v>93</v>
      </c>
      <c r="H179" s="11">
        <f>IF(ROUNDDOWN(((G179/6)*0.5),0)&gt;3,3,(ROUNDDOWN((G179/6),0)*0.5))</f>
        <v>3</v>
      </c>
      <c r="I179" s="20">
        <v>0</v>
      </c>
      <c r="J179" s="10">
        <f>I179*0.1</f>
        <v>0</v>
      </c>
      <c r="K179" s="9">
        <v>0</v>
      </c>
      <c r="L179" s="9">
        <v>0</v>
      </c>
      <c r="M179" s="28"/>
      <c r="N179" s="41">
        <f>C179+D179+E179+F179+H179+J179+K179+L179</f>
        <v>6</v>
      </c>
    </row>
    <row r="180" spans="1:14">
      <c r="A180" s="20" t="s">
        <v>253</v>
      </c>
      <c r="B180" s="26">
        <v>2009</v>
      </c>
      <c r="C180" s="40">
        <f>IF((2013-B180)*0.3&gt;3,3,(2013-B180)*0.3)</f>
        <v>1.2</v>
      </c>
      <c r="D180" s="27">
        <v>0</v>
      </c>
      <c r="E180" s="27">
        <v>0</v>
      </c>
      <c r="F180" s="27">
        <v>0</v>
      </c>
      <c r="G180" s="20">
        <v>0</v>
      </c>
      <c r="H180" s="11">
        <f>IF(ROUNDDOWN(((G180/6)*0.5),0)&gt;3,3,(ROUNDDOWN((G180/6),0)*0.5))</f>
        <v>0</v>
      </c>
      <c r="I180" s="20">
        <v>34</v>
      </c>
      <c r="J180" s="10">
        <f>I180*0.1</f>
        <v>3.4000000000000004</v>
      </c>
      <c r="K180" s="9">
        <v>0</v>
      </c>
      <c r="L180" s="9">
        <v>0</v>
      </c>
      <c r="M180" s="28"/>
      <c r="N180" s="41">
        <f>C180+D180+E180+F180+H180+J180+K180+L180</f>
        <v>4.6000000000000005</v>
      </c>
    </row>
    <row r="181" spans="1:14">
      <c r="A181" s="20" t="s">
        <v>254</v>
      </c>
      <c r="B181" s="26">
        <v>2002</v>
      </c>
      <c r="C181" s="40">
        <f>IF((2013-B181)*0.3&gt;3,3,(2013-B181)*0.3)</f>
        <v>3</v>
      </c>
      <c r="D181" s="27">
        <v>0</v>
      </c>
      <c r="E181" s="27">
        <v>0</v>
      </c>
      <c r="F181" s="27">
        <v>0</v>
      </c>
      <c r="G181" s="20">
        <v>0</v>
      </c>
      <c r="H181" s="11">
        <f>IF(ROUNDDOWN(((G181/6)*0.5),0)&gt;3,3,(ROUNDDOWN((G181/6),0)*0.5))</f>
        <v>0</v>
      </c>
      <c r="I181" s="20">
        <v>0</v>
      </c>
      <c r="J181" s="10">
        <f>I181*0.1</f>
        <v>0</v>
      </c>
      <c r="K181" s="9">
        <v>0</v>
      </c>
      <c r="L181" s="9">
        <v>0</v>
      </c>
      <c r="M181" s="28"/>
      <c r="N181" s="41">
        <f>C181+D181+E181+F181+H181+J181+K181+L181</f>
        <v>3</v>
      </c>
    </row>
    <row r="184" spans="1:14">
      <c r="B184" s="72" t="s">
        <v>255</v>
      </c>
    </row>
    <row r="185" spans="1:14">
      <c r="A185" s="24" t="s">
        <v>1</v>
      </c>
      <c r="B185" s="24" t="s">
        <v>2</v>
      </c>
      <c r="C185" s="74" t="s">
        <v>256</v>
      </c>
      <c r="D185" s="74"/>
      <c r="E185" s="74"/>
      <c r="F185" s="74" t="s">
        <v>257</v>
      </c>
      <c r="G185" s="74"/>
      <c r="H185" s="74"/>
      <c r="I185" s="74"/>
      <c r="J185" s="74"/>
    </row>
    <row r="186" spans="1:14">
      <c r="A186" s="20">
        <v>1</v>
      </c>
      <c r="B186" s="20" t="s">
        <v>258</v>
      </c>
      <c r="C186" s="73" t="s">
        <v>259</v>
      </c>
      <c r="D186" s="73"/>
      <c r="E186" s="73"/>
      <c r="F186" s="73" t="s">
        <v>260</v>
      </c>
      <c r="G186" s="73"/>
      <c r="H186" s="73"/>
      <c r="I186" s="73"/>
      <c r="J186" s="73"/>
    </row>
    <row r="187" spans="1:14">
      <c r="A187" s="20">
        <v>2</v>
      </c>
      <c r="B187" s="20" t="s">
        <v>261</v>
      </c>
      <c r="C187" s="73" t="s">
        <v>262</v>
      </c>
      <c r="D187" s="73"/>
      <c r="E187" s="73"/>
      <c r="F187" s="73" t="s">
        <v>263</v>
      </c>
      <c r="G187" s="73"/>
      <c r="H187" s="73"/>
      <c r="I187" s="73"/>
      <c r="J187" s="73"/>
    </row>
  </sheetData>
  <mergeCells count="8">
    <mergeCell ref="A32:D32"/>
    <mergeCell ref="A37:C37"/>
    <mergeCell ref="C185:E185"/>
    <mergeCell ref="C186:E186"/>
    <mergeCell ref="C187:E187"/>
    <mergeCell ref="F185:J185"/>
    <mergeCell ref="F186:J186"/>
    <mergeCell ref="F187:J187"/>
  </mergeCells>
  <dataValidations count="6">
    <dataValidation type="list" showInputMessage="1" showErrorMessage="1" sqref="WVU76 WVT34 WLX34 WCB34 VSF34 VIJ34 UYN34 UOR34 UEV34 TUZ34 TLD34 TBH34 SRL34 SHP34 RXT34 RNX34 REB34 QUF34 QKJ34 QAN34 PQR34 PGV34 OWZ34 OND34 ODH34 NTL34 NJP34 MZT34 MPX34 MGB34 LWF34 LMJ34 LCN34 KSR34 KIV34 JYZ34 JPD34 JFH34 IVL34 ILP34 IBT34 HRX34 HIB34 GYF34 GOJ34 GEN34 FUR34 FKV34 FAZ34 ERD34 EHH34 DXL34 DNP34 DDT34 CTX34 CKB34 CAF34 BQJ34 BGN34 AWR34 AMV34 ACZ34 TD34 JH34 M34 N76 M74:M76 M39:M64 M96:M100 M103:M109 M117:M122 M146:M150 M152:M157 JH39:JH64 TD39:TD64 ACZ39:ACZ64 AMV39:AMV64 AWR39:AWR64 BGN39:BGN64 BQJ39:BQJ64 CAF39:CAF64 CKB39:CKB64 CTX39:CTX64 DDT39:DDT64 DNP39:DNP64 DXL39:DXL64 EHH39:EHH64 ERD39:ERD64 FAZ39:FAZ64 FKV39:FKV64 FUR39:FUR64 GEN39:GEN64 GOJ39:GOJ64 GYF39:GYF64 HIB39:HIB64 HRX39:HRX64 IBT39:IBT64 ILP39:ILP64 IVL39:IVL64 JFH39:JFH64 JPD39:JPD64 JYZ39:JYZ64 KIV39:KIV64 KSR39:KSR64 LCN39:LCN64 LMJ39:LMJ64 LWF39:LWF64 MGB39:MGB64 MPX39:MPX64 MZT39:MZT64 NJP39:NJP64 NTL39:NTL64 ODH39:ODH64 OND39:OND64 OWZ39:OWZ64 PGV39:PGV64 PQR39:PQR64 QAN39:QAN64 QKJ39:QKJ64 QUF39:QUF64 REB39:REB64 RNX39:RNX64 RXT39:RXT64 SHP39:SHP64 SRL39:SRL64 TBH39:TBH64 TLD39:TLD64 TUZ39:TUZ64 UEV39:UEV64 UOR39:UOR64 UYN39:UYN64 VIJ39:VIJ64 VSF39:VSF64 WCB39:WCB64 WLX39:WLX64 WVT39:WVT64 JH74:JH76 TD74:TD76 ACZ74:ACZ76 AMV74:AMV76 AWR74:AWR76 BGN74:BGN76 BQJ74:BQJ76 CAF74:CAF76 CKB74:CKB76 CTX74:CTX76 DDT74:DDT76 DNP74:DNP76 DXL74:DXL76 EHH74:EHH76 ERD74:ERD76 FAZ74:FAZ76 FKV74:FKV76 FUR74:FUR76 GEN74:GEN76 GOJ74:GOJ76 GYF74:GYF76 HIB74:HIB76 HRX74:HRX76 IBT74:IBT76 ILP74:ILP76 IVL74:IVL76 JFH74:JFH76 JPD74:JPD76 JYZ74:JYZ76 KIV74:KIV76 KSR74:KSR76 LCN74:LCN76 LMJ74:LMJ76 LWF74:LWF76 MGB74:MGB76 MPX74:MPX76 MZT74:MZT76 NJP74:NJP76 NTL74:NTL76 ODH74:ODH76 OND74:OND76 OWZ74:OWZ76 PGV74:PGV76 PQR74:PQR76 QAN74:QAN76 QKJ74:QKJ76 QUF74:QUF76 REB74:REB76 RNX74:RNX76 RXT74:RXT76 SHP74:SHP76 SRL74:SRL76 TBH74:TBH76 TLD74:TLD76 TUZ74:TUZ76 UEV74:UEV76 UOR74:UOR76 UYN74:UYN76 VIJ74:VIJ76 VSF74:VSF76 WCB74:WCB76 WLX74:WLX76 WVT74:WVT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formula1>ΑναπήρωνΠαιδιών</formula1>
    </dataValidation>
    <dataValidation type="list" showInputMessage="1" showErrorMessage="1" sqref="WVU74:WVU75 WVU34 WLY34 WCC34 VSG34 VIK34 UYO34 UOS34 UEW34 TVA34 TLE34 TBI34 SRM34 SHQ34 RXU34 RNY34 REC34 QUG34 QKK34 QAO34 PQS34 PGW34 OXA34 ONE34 ODI34 NTM34 NJQ34 MZU34 MPY34 MGC34 LWG34 LMK34 LCO34 KSS34 KIW34 JZA34 JPE34 JFI34 IVM34 ILQ34 IBU34 HRY34 HIC34 GYG34 GOK34 GEO34 FUS34 FKW34 FBA34 ERE34 EHI34 DXM34 DNQ34 DDU34 CTY34 CKC34 CAG34 BQK34 BGO34 AWS34 AMW34 ADA34 TE34 JI34 N34 N74:N75 N39:N64 N96:N100 N103:N109 N146:N150 N152:N157 L179 JI39:JI64 TE39:TE64 ADA39:ADA64 AMW39:AMW64 AWS39:AWS64 BGO39:BGO64 BQK39:BQK64 CAG39:CAG64 CKC39:CKC64 CTY39:CTY64 DDU39:DDU64 DNQ39:DNQ64 DXM39:DXM64 EHI39:EHI64 ERE39:ERE64 FBA39:FBA64 FKW39:FKW64 FUS39:FUS64 GEO39:GEO64 GOK39:GOK64 GYG39:GYG64 HIC39:HIC64 HRY39:HRY64 IBU39:IBU64 ILQ39:ILQ64 IVM39:IVM64 JFI39:JFI64 JPE39:JPE64 JZA39:JZA64 KIW39:KIW64 KSS39:KSS64 LCO39:LCO64 LMK39:LMK64 LWG39:LWG64 MGC39:MGC64 MPY39:MPY64 MZU39:MZU64 NJQ39:NJQ64 NTM39:NTM64 ODI39:ODI64 ONE39:ONE64 OXA39:OXA64 PGW39:PGW64 PQS39:PQS64 QAO39:QAO64 QKK39:QKK64 QUG39:QUG64 REC39:REC64 RNY39:RNY64 RXU39:RXU64 SHQ39:SHQ64 SRM39:SRM64 TBI39:TBI64 TLE39:TLE64 TVA39:TVA64 UEW39:UEW64 UOS39:UOS64 UYO39:UYO64 VIK39:VIK64 VSG39:VSG64 WCC39:WCC64 WLY39:WLY64 WVU39:WVU64 JI74:JI75 TE74:TE75 ADA74:ADA75 AMW74:AMW75 AWS74:AWS75 BGO74:BGO75 BQK74:BQK75 CAG74:CAG75 CKC74:CKC75 CTY74:CTY75 DDU74:DDU75 DNQ74:DNQ75 DXM74:DXM75 EHI74:EHI75 ERE74:ERE75 FBA74:FBA75 FKW74:FKW75 FUS74:FUS75 GEO74:GEO75 GOK74:GOK75 GYG74:GYG75 HIC74:HIC75 HRY74:HRY75 IBU74:IBU75 ILQ74:ILQ75 IVM74:IVM75 JFI74:JFI75 JPE74:JPE75 JZA74:JZA75 KIW74:KIW75 KSS74:KSS75 LCO74:LCO75 LMK74:LMK75 LWG74:LWG75 MGC74:MGC75 MPY74:MPY75 MZU74:MZU75 NJQ74:NJQ75 NTM74:NTM75 ODI74:ODI75 ONE74:ONE75 OXA74:OXA75 PGW74:PGW75 PQS74:PQS75 QAO74:QAO75 QKK74:QKK75 QUG74:QUG75 REC74:REC75 RNY74:RNY75 RXU74:RXU75 SHQ74:SHQ75 SRM74:SRM75 TBI74:TBI75 TLE74:TLE75 TVA74:TVA75 UEW74:UEW75 UOS74:UOS75 UYO74:UYO75 VIK74:VIK75 VSG74:VSG75 WCC74:WCC75 WLY74:WLY75">
      <formula1>Πολύτεκνοι</formula1>
    </dataValidation>
    <dataValidation type="list" showInputMessage="1" showErrorMessage="1" sqref="JH84:JH91 M84:M91 WVT84:WVT91 WLX84:WLX91 WCB84:WCB91 VSF84:VSF91 VIJ84:VIJ91 UYN84:UYN91 UOR84:UOR91 UEV84:UEV91 TUZ84:TUZ91 TLD84:TLD91 TBH84:TBH91 SRL84:SRL91 SHP84:SHP91 RXT84:RXT91 RNX84:RNX91 REB84:REB91 QUF84:QUF91 QKJ84:QKJ91 QAN84:QAN91 PQR84:PQR91 PGV84:PGV91 OWZ84:OWZ91 OND84:OND91 ODH84:ODH91 NTL84:NTL91 NJP84:NJP91 MZT84:MZT91 MPX84:MPX91 MGB84:MGB91 LWF84:LWF91 LMJ84:LMJ91 LCN84:LCN91 KSR84:KSR91 KIV84:KIV91 JYZ84:JYZ91 JPD84:JPD91 JFH84:JFH91 IVL84:IVL91 ILP84:ILP91 IBT84:IBT91 HRX84:HRX91 HIB84:HIB91 GYF84:GYF91 GOJ84:GOJ91 GEN84:GEN91 FUR84:FUR91 FKV84:FKV91 FAZ84:FAZ91 ERD84:ERD91 EHH84:EHH91 DXL84:DXL91 DNP84:DNP91 DDT84:DDT91 CTX84:CTX91 CKB84:CKB91 CAF84:CAF91 BQJ84:BQJ91 BGN84:BGN91 AWR84:AWR91 AMV84:AMV91 ACZ84:ACZ91 TD84:TD91">
      <formula1>ΣΕΦ</formula1>
    </dataValidation>
    <dataValidation type="list" showInputMessage="1" showErrorMessage="1" sqref="JI84:JI91 N84:N91 WVU84:WVU91 WLY84:WLY91 WCC84:WCC91 VSG84:VSG91 VIK84:VIK91 UYO84:UYO91 UOS84:UOS91 UEW84:UEW91 TVA84:TVA91 TLE84:TLE91 TBI84:TBI91 SRM84:SRM91 SHQ84:SHQ91 RXU84:RXU91 RNY84:RNY91 REC84:REC91 QUG84:QUG91 QKK84:QKK91 QAO84:QAO91 PQS84:PQS91 PGW84:PGW91 OXA84:OXA91 ONE84:ONE91 ODI84:ODI91 NTM84:NTM91 NJQ84:NJQ91 MZU84:MZU91 MPY84:MPY91 MGC84:MGC91 LWG84:LWG91 LMK84:LMK91 LCO84:LCO91 KSS84:KSS91 KIW84:KIW91 JZA84:JZA91 JPE84:JPE91 JFI84:JFI91 IVM84:IVM91 ILQ84:ILQ91 IBU84:IBU91 HRY84:HRY91 HIC84:HIC91 GYG84:GYG91 GOK84:GOK91 GEO84:GEO91 FUS84:FUS91 FKW84:FKW91 FBA84:FBA91 ERE84:ERE91 EHI84:EHI91 DXM84:DXM91 DNQ84:DNQ91 DDU84:DDU91 CTY84:CTY91 CKC84:CKC91 CAG84:CAG91 BQK84:BQK91 BGO84:BGO91 AWS84:AWS91 AMW84:AMW91 ADA84:ADA91 TE84:TE91">
      <formula1>ΑΔΣΦΣΔ</formula1>
    </dataValidation>
    <dataValidation type="list" showInputMessage="1" showErrorMessage="1" sqref="N117:N122">
      <formula1>ΔΣΦΣΔΦ</formula1>
    </dataValidation>
    <dataValidation type="list" showInputMessage="1" showErrorMessage="1" sqref="K179">
      <formula1>ΔΣΦΣΔ</formula1>
    </dataValidation>
  </dataValidations>
  <pageMargins left="0.70866141732283472" right="0.70866141732283472" top="0.55118110236220474" bottom="0.55118110236220474" header="0.31496062992125984" footer="0.31496062992125984"/>
  <pageSetup paperSize="9" scale="59" fitToHeight="6"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ΕΙΔΙΚΗ ΑΓΩΓΗ 2013_2014 ΟΛΑ</vt:lpstr>
      <vt:lpstr>Φύλλο2</vt:lpstr>
      <vt:lpstr>Φύλλο3</vt:lpstr>
      <vt:lpstr>'ΕΙΔΙΚΗ ΑΓΩΓΗ 2013_2014 ΟΛΑ'!Print_Area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stamatis</dc:creator>
  <cp:lastModifiedBy>stamatis</cp:lastModifiedBy>
  <cp:lastPrinted>2013-09-27T11:35:36Z</cp:lastPrinted>
  <dcterms:created xsi:type="dcterms:W3CDTF">2013-09-27T10:43:40Z</dcterms:created>
  <dcterms:modified xsi:type="dcterms:W3CDTF">2013-09-27T11:35:37Z</dcterms:modified>
</cp:coreProperties>
</file>