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3745" windowHeight="14160"/>
  </bookViews>
  <sheets>
    <sheet name="Φύλλο1" sheetId="1" r:id="rId1"/>
    <sheet name="Φύλλο2" sheetId="2" r:id="rId2"/>
    <sheet name="Φύλλο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/>
  <c r="D36"/>
  <c r="D34"/>
  <c r="D30"/>
  <c r="D24"/>
  <c r="D23"/>
  <c r="D22"/>
  <c r="D21"/>
  <c r="D19"/>
  <c r="D18"/>
  <c r="D13"/>
  <c r="D12"/>
  <c r="D11"/>
  <c r="D10"/>
  <c r="D9"/>
  <c r="D8"/>
  <c r="D7"/>
  <c r="D6"/>
  <c r="I6" s="1"/>
  <c r="D4"/>
  <c r="I40"/>
  <c r="I36"/>
  <c r="I34"/>
  <c r="I30"/>
  <c r="D35"/>
  <c r="I35" s="1"/>
  <c r="D14"/>
  <c r="I11"/>
  <c r="I10"/>
  <c r="I9"/>
  <c r="D5"/>
  <c r="I5" s="1"/>
  <c r="I13"/>
  <c r="I14"/>
  <c r="I12"/>
  <c r="I8"/>
  <c r="I4"/>
  <c r="D26" l="1"/>
  <c r="D20"/>
  <c r="D25"/>
  <c r="I22"/>
  <c r="I25"/>
  <c r="I20"/>
  <c r="I26"/>
  <c r="I24"/>
  <c r="I21"/>
  <c r="I23"/>
  <c r="I18"/>
  <c r="I19"/>
  <c r="I7"/>
</calcChain>
</file>

<file path=xl/sharedStrings.xml><?xml version="1.0" encoding="utf-8"?>
<sst xmlns="http://schemas.openxmlformats.org/spreadsheetml/2006/main" count="120" uniqueCount="55">
  <si>
    <t>κλ. ΠΕ70</t>
  </si>
  <si>
    <t>ΕΠΩΝΥΜΟ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</si>
  <si>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</si>
  <si>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</si>
  <si>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</si>
  <si>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</si>
  <si>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</si>
  <si>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</si>
  <si>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κλ. ΠΕ60</t>
  </si>
  <si>
    <t>ΟΡΓΑΝΙΚΗ ΘΕΣΗ</t>
  </si>
  <si>
    <t>κλ. ΠΕ71 &amp; ΠΕ70.50</t>
  </si>
  <si>
    <t>κλ. ΠΕ61 &amp; ΠΕ60.50</t>
  </si>
  <si>
    <t>ΟΝΟΜΑΤΕΠΩΝΥΜΟ</t>
  </si>
  <si>
    <t>Τζανοπούλου Γεωργία</t>
  </si>
  <si>
    <t>Καρτέρη Ασπασία-Μάρθα</t>
  </si>
  <si>
    <t>Τατσή Ειρήνη</t>
  </si>
  <si>
    <t>Κατωπόδη Άννα</t>
  </si>
  <si>
    <t>Πετούση Κωνσταντίνα</t>
  </si>
  <si>
    <t>Α/Α</t>
  </si>
  <si>
    <t>ΠΑΡΑΤΗΡΗΣΕΙΣ</t>
  </si>
  <si>
    <t>ΠΙΝΑΚΑΣ ΜΟΡΙΩΝ ΓΙΑ ΟΡΙΣΤΙΚΕΣ ΤΟΠΟΘΕΤΗΣΕΙΣ -ΒΕΛΤΙΩΣΕΙΣ 2024</t>
  </si>
  <si>
    <t>Ρεκατσίνα Χαρούλα</t>
  </si>
  <si>
    <t>7ο Ν/γείο Λευκάδας</t>
  </si>
  <si>
    <t>Σκόντζου Βασιλική</t>
  </si>
  <si>
    <t>1ο Ν/γείο Νυδριού</t>
  </si>
  <si>
    <t>Ν/γείο Λυγιάς</t>
  </si>
  <si>
    <t>Ζωγράφου Αγγελική</t>
  </si>
  <si>
    <t>Ν/γείο Βλυχού</t>
  </si>
  <si>
    <t>Φατούρου Μαριγώ</t>
  </si>
  <si>
    <t>Ν/γείο Μαραντοχωρίου</t>
  </si>
  <si>
    <t>2ο Δ. Σχ. Λευκάδας</t>
  </si>
  <si>
    <t>Κουτή Βιργινία</t>
  </si>
  <si>
    <t>Δ. Σχ. Λυγιάς</t>
  </si>
  <si>
    <t>Τρικούπη Ροδονίκη</t>
  </si>
  <si>
    <t>Διάθεση ΠΥΣΠΕ Λευκάδας</t>
  </si>
  <si>
    <t>Δαλαμήτρου Ευαγγελία</t>
  </si>
  <si>
    <t>Βαργιάμη Μαριάννα</t>
  </si>
  <si>
    <t>Νίνου Αρετή - Μαρία</t>
  </si>
  <si>
    <t>Χρήστου Αφροδίτη</t>
  </si>
  <si>
    <t>Παρασκευά Ιωάννα</t>
  </si>
  <si>
    <t>κλ. ΠΕ86</t>
  </si>
  <si>
    <t>Παπαγεωργίου Χαρά</t>
  </si>
  <si>
    <t>Μάλφα Ζωή</t>
  </si>
  <si>
    <t>Καταγής Νικόλαος</t>
  </si>
  <si>
    <t>Πανόλια Γιαννούλα</t>
  </si>
  <si>
    <t>Αγγελίδου Πασχαλιά</t>
  </si>
  <si>
    <t>Οικονόμου Ευγενία</t>
  </si>
  <si>
    <t>Ρωμανίδου Δάφνη</t>
  </si>
  <si>
    <t>Πανταζή Παναγιώτα</t>
  </si>
  <si>
    <t>1ο Ν/γείο Λευκάδας</t>
  </si>
  <si>
    <t>Ν/γείο Μεγανησίου</t>
  </si>
  <si>
    <t>Σταμπουλίδου Αναστασία</t>
  </si>
  <si>
    <t>Δ. Σχ. Νυδριού</t>
  </si>
  <si>
    <t>Νεοδιόριστη</t>
  </si>
  <si>
    <t>Μετάθεση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</si>
</sst>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07" workbookViewId="0">
      <selection activeCell="B12" sqref="B12:H12"/>
    </sheetView>
  </sheetViews>
  <sheetFormatPr defaultColWidth="8.85546875" defaultRowHeight="15"/>
  <cols>
    <col min="1" max="1" width="3.85546875" customWidth="1"/>
    <col min="2" max="2" width="23.5703125" customWidth="1"/>
    <col min="3" max="3" width="24.7109375" customWidth="1"/>
    <col min="4" max="4" width="12.28515625" customWidth="1"/>
    <col min="5" max="5" width="7.28515625" bestFit="1" customWidth="1"/>
    <col min="6" max="6" width="7.140625" bestFit="1" customWidth="1"/>
    <col min="7" max="7" width="7.7109375" customWidth="1"/>
    <col min="8" max="8" width="8.140625" customWidth="1"/>
    <col min="9" max="9" width="8.85546875" customWidth="1"/>
    <col min="10" max="10" width="14.140625" customWidth="1"/>
  </cols>
  <sheetData>
    <row r="1" spans="1:10" ht="58.5" customHeigh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33" customHeight="1">
      <c r="A3" s="5" t="s">
        <v>18</v>
      </c>
      <c r="B3" s="4" t="s">
        <v>12</v>
      </c>
      <c r="C3" s="3" t="s">
        <v>9</v>
      </c>
      <c r="D3" s="2" t="s">
        <v>7</v>
      </c>
      <c r="E3" s="1" t="s">
        <v>2</v>
      </c>
      <c r="F3" s="1" t="s">
        <v>3</v>
      </c>
      <c r="G3" s="2" t="s">
        <v>4</v>
      </c>
      <c r="H3" s="2" t="s">
        <v>5</v>
      </c>
      <c r="I3" s="2" t="s">
        <v>6</v>
      </c>
      <c r="J3" s="16" t="s">
        <v>19</v>
      </c>
    </row>
    <row r="4" spans="1:10" ht="14.25" customHeight="1">
      <c r="A4" s="5">
        <v>1</v>
      </c>
      <c r="B4" s="8" t="s">
        <v>51</v>
      </c>
      <c r="C4" s="8" t="s">
        <v>52</v>
      </c>
      <c r="D4" s="9">
        <f>38.95+116.31</f>
        <v>155.26</v>
      </c>
      <c r="E4" s="9">
        <v>4</v>
      </c>
      <c r="F4" s="9">
        <v>8</v>
      </c>
      <c r="G4" s="10">
        <v>0</v>
      </c>
      <c r="H4" s="10">
        <v>4</v>
      </c>
      <c r="I4" s="11">
        <f>SUM(D4:H4)</f>
        <v>171.26</v>
      </c>
      <c r="J4" s="5"/>
    </row>
    <row r="5" spans="1:10">
      <c r="A5" s="5">
        <v>2</v>
      </c>
      <c r="B5" s="18" t="s">
        <v>43</v>
      </c>
      <c r="C5" s="8" t="s">
        <v>34</v>
      </c>
      <c r="D5" s="12">
        <f>44.16+96.63</f>
        <v>140.79</v>
      </c>
      <c r="E5" s="13">
        <v>4</v>
      </c>
      <c r="F5" s="13">
        <v>4</v>
      </c>
      <c r="G5" s="13">
        <v>0</v>
      </c>
      <c r="H5" s="13">
        <v>0</v>
      </c>
      <c r="I5" s="11">
        <f>SUM(D5:H5)</f>
        <v>148.79</v>
      </c>
      <c r="J5" s="5" t="s">
        <v>54</v>
      </c>
    </row>
    <row r="6" spans="1:10">
      <c r="A6" s="5">
        <v>3</v>
      </c>
      <c r="B6" s="18" t="s">
        <v>31</v>
      </c>
      <c r="C6" s="8" t="s">
        <v>32</v>
      </c>
      <c r="D6" s="6">
        <f>38.95+73.23</f>
        <v>112.18</v>
      </c>
      <c r="E6" s="7">
        <v>4</v>
      </c>
      <c r="F6" s="7">
        <v>8</v>
      </c>
      <c r="G6" s="7">
        <v>0</v>
      </c>
      <c r="H6" s="7">
        <v>0</v>
      </c>
      <c r="I6" s="11">
        <f t="shared" ref="I6" si="0">SUM(D6:H6)</f>
        <v>124.18</v>
      </c>
      <c r="J6" s="5"/>
    </row>
    <row r="7" spans="1:10">
      <c r="A7" s="5">
        <v>4</v>
      </c>
      <c r="B7" s="8" t="s">
        <v>17</v>
      </c>
      <c r="C7" s="8" t="s">
        <v>30</v>
      </c>
      <c r="D7" s="9">
        <f>51.45+64.48</f>
        <v>115.93</v>
      </c>
      <c r="E7" s="9">
        <v>0</v>
      </c>
      <c r="F7" s="9">
        <v>0</v>
      </c>
      <c r="G7" s="10">
        <v>0</v>
      </c>
      <c r="H7" s="10">
        <v>0</v>
      </c>
      <c r="I7" s="11">
        <f>SUM(D7:H7)</f>
        <v>115.93</v>
      </c>
      <c r="J7" s="5"/>
    </row>
    <row r="8" spans="1:10">
      <c r="A8" s="5">
        <v>5</v>
      </c>
      <c r="B8" s="18" t="s">
        <v>33</v>
      </c>
      <c r="C8" s="8" t="s">
        <v>34</v>
      </c>
      <c r="D8" s="12">
        <f>11.87+12.48</f>
        <v>24.35</v>
      </c>
      <c r="E8" s="13">
        <v>4</v>
      </c>
      <c r="F8" s="13">
        <v>28</v>
      </c>
      <c r="G8" s="13">
        <v>0</v>
      </c>
      <c r="H8" s="13">
        <v>0</v>
      </c>
      <c r="I8" s="11">
        <f t="shared" ref="I8:I10" si="1">SUM(D8:H8)</f>
        <v>56.35</v>
      </c>
      <c r="J8" s="5" t="s">
        <v>53</v>
      </c>
    </row>
    <row r="9" spans="1:10">
      <c r="A9" s="5">
        <v>6</v>
      </c>
      <c r="B9" s="18" t="s">
        <v>44</v>
      </c>
      <c r="C9" s="8" t="s">
        <v>34</v>
      </c>
      <c r="D9" s="14">
        <f>18.75+15.45</f>
        <v>34.200000000000003</v>
      </c>
      <c r="E9" s="15">
        <v>4</v>
      </c>
      <c r="F9" s="15">
        <v>4</v>
      </c>
      <c r="G9" s="7">
        <v>0</v>
      </c>
      <c r="H9" s="7">
        <v>0</v>
      </c>
      <c r="I9" s="11">
        <f>SUM(D9:H9)</f>
        <v>42.2</v>
      </c>
      <c r="J9" s="5" t="s">
        <v>54</v>
      </c>
    </row>
    <row r="10" spans="1:10">
      <c r="A10" s="5">
        <v>7</v>
      </c>
      <c r="B10" s="8" t="s">
        <v>35</v>
      </c>
      <c r="C10" s="8" t="s">
        <v>34</v>
      </c>
      <c r="D10" s="9">
        <f>12.08+29.49</f>
        <v>41.57</v>
      </c>
      <c r="E10" s="9">
        <v>0</v>
      </c>
      <c r="F10" s="9">
        <v>0</v>
      </c>
      <c r="G10" s="10">
        <v>0</v>
      </c>
      <c r="H10" s="10">
        <v>0</v>
      </c>
      <c r="I10" s="11">
        <f t="shared" si="1"/>
        <v>41.57</v>
      </c>
      <c r="J10" s="5" t="s">
        <v>53</v>
      </c>
    </row>
    <row r="11" spans="1:10">
      <c r="A11" s="5">
        <v>8</v>
      </c>
      <c r="B11" s="8" t="s">
        <v>36</v>
      </c>
      <c r="C11" s="8" t="s">
        <v>34</v>
      </c>
      <c r="D11" s="9">
        <f>10.2+16.9</f>
        <v>27.099999999999998</v>
      </c>
      <c r="E11" s="13">
        <v>4</v>
      </c>
      <c r="F11" s="9">
        <v>0</v>
      </c>
      <c r="G11" s="10">
        <v>0</v>
      </c>
      <c r="H11" s="10">
        <v>0</v>
      </c>
      <c r="I11" s="11">
        <f t="shared" ref="I11:I14" si="2">SUM(D11:H11)</f>
        <v>31.099999999999998</v>
      </c>
      <c r="J11" s="5" t="s">
        <v>53</v>
      </c>
    </row>
    <row r="12" spans="1:10">
      <c r="A12" s="5">
        <v>9</v>
      </c>
      <c r="B12" s="8" t="s">
        <v>39</v>
      </c>
      <c r="C12" s="8" t="s">
        <v>34</v>
      </c>
      <c r="D12" s="9">
        <f>4.16+3.33</f>
        <v>7.49</v>
      </c>
      <c r="E12" s="9">
        <v>4</v>
      </c>
      <c r="F12" s="9">
        <v>14</v>
      </c>
      <c r="G12" s="10">
        <v>0</v>
      </c>
      <c r="H12" s="10">
        <v>4</v>
      </c>
      <c r="I12" s="11">
        <f>SUM(D12:H12)</f>
        <v>29.490000000000002</v>
      </c>
      <c r="J12" s="5" t="s">
        <v>53</v>
      </c>
    </row>
    <row r="13" spans="1:10">
      <c r="A13" s="5">
        <v>10</v>
      </c>
      <c r="B13" s="18" t="s">
        <v>37</v>
      </c>
      <c r="C13" s="8" t="s">
        <v>34</v>
      </c>
      <c r="D13" s="14">
        <f>11.25+7.07</f>
        <v>18.32</v>
      </c>
      <c r="E13" s="15">
        <v>4</v>
      </c>
      <c r="F13" s="15">
        <v>4</v>
      </c>
      <c r="G13" s="7">
        <v>0</v>
      </c>
      <c r="H13" s="7">
        <v>0</v>
      </c>
      <c r="I13" s="11">
        <f t="shared" si="2"/>
        <v>26.32</v>
      </c>
      <c r="J13" s="5" t="s">
        <v>53</v>
      </c>
    </row>
    <row r="14" spans="1:10">
      <c r="A14" s="5">
        <v>11</v>
      </c>
      <c r="B14" s="8" t="s">
        <v>38</v>
      </c>
      <c r="C14" s="8" t="s">
        <v>34</v>
      </c>
      <c r="D14" s="9">
        <f>10+15.98</f>
        <v>25.98</v>
      </c>
      <c r="E14" s="9">
        <v>0</v>
      </c>
      <c r="F14" s="9">
        <v>0</v>
      </c>
      <c r="G14" s="10">
        <v>0</v>
      </c>
      <c r="H14" s="10">
        <v>0</v>
      </c>
      <c r="I14" s="11">
        <f t="shared" si="2"/>
        <v>25.98</v>
      </c>
      <c r="J14" s="5" t="s">
        <v>53</v>
      </c>
    </row>
    <row r="15" spans="1:10">
      <c r="A15" s="25"/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27" customHeight="1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28.5" customHeight="1">
      <c r="A17" s="5" t="s">
        <v>18</v>
      </c>
      <c r="B17" s="4" t="s">
        <v>12</v>
      </c>
      <c r="C17" s="3" t="s">
        <v>9</v>
      </c>
      <c r="D17" s="2" t="s">
        <v>7</v>
      </c>
      <c r="E17" s="1" t="s">
        <v>2</v>
      </c>
      <c r="F17" s="1" t="s">
        <v>3</v>
      </c>
      <c r="G17" s="2" t="s">
        <v>4</v>
      </c>
      <c r="H17" s="2" t="s">
        <v>5</v>
      </c>
      <c r="I17" s="2" t="s">
        <v>6</v>
      </c>
      <c r="J17" s="16" t="s">
        <v>19</v>
      </c>
    </row>
    <row r="18" spans="1:10" ht="15" customHeight="1">
      <c r="A18" s="5">
        <v>1</v>
      </c>
      <c r="B18" s="8" t="s">
        <v>21</v>
      </c>
      <c r="C18" s="8" t="s">
        <v>22</v>
      </c>
      <c r="D18" s="9">
        <f>55+72.65</f>
        <v>127.65</v>
      </c>
      <c r="E18" s="9">
        <v>4</v>
      </c>
      <c r="F18" s="9">
        <v>14</v>
      </c>
      <c r="G18" s="10">
        <v>4</v>
      </c>
      <c r="H18" s="10">
        <v>4</v>
      </c>
      <c r="I18" s="11">
        <f t="shared" ref="I18:I26" si="3">SUM(D18:H18)</f>
        <v>153.65</v>
      </c>
      <c r="J18" s="5"/>
    </row>
    <row r="19" spans="1:10">
      <c r="A19" s="5">
        <v>2</v>
      </c>
      <c r="B19" s="8" t="s">
        <v>13</v>
      </c>
      <c r="C19" s="8" t="s">
        <v>49</v>
      </c>
      <c r="D19" s="9">
        <f>48.95+78.05</f>
        <v>127</v>
      </c>
      <c r="E19" s="9">
        <v>4</v>
      </c>
      <c r="F19" s="9">
        <v>8</v>
      </c>
      <c r="G19" s="10">
        <v>0</v>
      </c>
      <c r="H19" s="10">
        <v>0</v>
      </c>
      <c r="I19" s="11">
        <f t="shared" si="3"/>
        <v>139</v>
      </c>
      <c r="J19" s="5"/>
    </row>
    <row r="20" spans="1:10">
      <c r="A20" s="5">
        <v>3</v>
      </c>
      <c r="B20" s="8" t="s">
        <v>16</v>
      </c>
      <c r="C20" s="8" t="s">
        <v>50</v>
      </c>
      <c r="D20" s="9">
        <f>49.37+80.05</f>
        <v>129.41999999999999</v>
      </c>
      <c r="E20" s="9">
        <v>0</v>
      </c>
      <c r="F20" s="9">
        <v>0</v>
      </c>
      <c r="G20" s="10">
        <v>4</v>
      </c>
      <c r="H20" s="10">
        <v>0</v>
      </c>
      <c r="I20" s="11">
        <f>SUM(D20:H20)</f>
        <v>133.41999999999999</v>
      </c>
      <c r="J20" s="5"/>
    </row>
    <row r="21" spans="1:10">
      <c r="A21" s="5">
        <v>4</v>
      </c>
      <c r="B21" s="8" t="s">
        <v>23</v>
      </c>
      <c r="C21" s="8" t="s">
        <v>22</v>
      </c>
      <c r="D21" s="9">
        <f>49.58+63.21</f>
        <v>112.78999999999999</v>
      </c>
      <c r="E21" s="9">
        <v>4</v>
      </c>
      <c r="F21" s="9">
        <v>8</v>
      </c>
      <c r="G21" s="10">
        <v>4</v>
      </c>
      <c r="H21" s="10">
        <v>4</v>
      </c>
      <c r="I21" s="11">
        <f>SUM(D21:H21)</f>
        <v>132.79</v>
      </c>
      <c r="J21" s="5"/>
    </row>
    <row r="22" spans="1:10" ht="14.25" customHeight="1">
      <c r="A22" s="5">
        <v>5</v>
      </c>
      <c r="B22" s="8" t="s">
        <v>14</v>
      </c>
      <c r="C22" s="8" t="s">
        <v>24</v>
      </c>
      <c r="D22" s="9">
        <f>46.66+65.29</f>
        <v>111.95</v>
      </c>
      <c r="E22" s="9">
        <v>4</v>
      </c>
      <c r="F22" s="9">
        <v>4</v>
      </c>
      <c r="G22" s="10">
        <v>0</v>
      </c>
      <c r="H22" s="10">
        <v>4</v>
      </c>
      <c r="I22" s="11">
        <f>SUM(D22:H22)</f>
        <v>123.95</v>
      </c>
      <c r="J22" s="5"/>
    </row>
    <row r="23" spans="1:10">
      <c r="A23" s="5">
        <v>6</v>
      </c>
      <c r="B23" s="8" t="s">
        <v>15</v>
      </c>
      <c r="C23" s="8" t="s">
        <v>25</v>
      </c>
      <c r="D23" s="9">
        <f>43.33+64.46</f>
        <v>107.78999999999999</v>
      </c>
      <c r="E23" s="9">
        <v>4</v>
      </c>
      <c r="F23" s="9">
        <v>4</v>
      </c>
      <c r="G23" s="10">
        <v>4</v>
      </c>
      <c r="H23" s="10">
        <v>4</v>
      </c>
      <c r="I23" s="11">
        <f t="shared" si="3"/>
        <v>123.78999999999999</v>
      </c>
      <c r="J23" s="5"/>
    </row>
    <row r="24" spans="1:10">
      <c r="A24" s="5">
        <v>7</v>
      </c>
      <c r="B24" s="8" t="s">
        <v>42</v>
      </c>
      <c r="C24" s="8" t="s">
        <v>34</v>
      </c>
      <c r="D24" s="9">
        <f>33.33+61.45</f>
        <v>94.78</v>
      </c>
      <c r="E24" s="9">
        <v>4</v>
      </c>
      <c r="F24" s="9">
        <v>4</v>
      </c>
      <c r="G24" s="10">
        <v>4</v>
      </c>
      <c r="H24" s="10">
        <v>4</v>
      </c>
      <c r="I24" s="11">
        <f>SUM(D24:H24)</f>
        <v>110.78</v>
      </c>
      <c r="J24" s="5" t="s">
        <v>54</v>
      </c>
    </row>
    <row r="25" spans="1:10">
      <c r="A25" s="5">
        <v>8</v>
      </c>
      <c r="B25" s="8" t="s">
        <v>26</v>
      </c>
      <c r="C25" s="8" t="s">
        <v>27</v>
      </c>
      <c r="D25" s="9">
        <f>35+52.52</f>
        <v>87.52000000000001</v>
      </c>
      <c r="E25" s="9">
        <v>4</v>
      </c>
      <c r="F25" s="9">
        <v>8</v>
      </c>
      <c r="G25" s="10">
        <v>4</v>
      </c>
      <c r="H25" s="10">
        <v>4</v>
      </c>
      <c r="I25" s="11">
        <f t="shared" si="3"/>
        <v>107.52000000000001</v>
      </c>
      <c r="J25" s="5"/>
    </row>
    <row r="26" spans="1:10">
      <c r="A26" s="5">
        <v>9</v>
      </c>
      <c r="B26" s="8" t="s">
        <v>28</v>
      </c>
      <c r="C26" s="8" t="s">
        <v>29</v>
      </c>
      <c r="D26" s="9">
        <f>33.12+29.55</f>
        <v>62.67</v>
      </c>
      <c r="E26" s="9">
        <v>4</v>
      </c>
      <c r="F26" s="9">
        <v>0</v>
      </c>
      <c r="G26" s="10">
        <v>0</v>
      </c>
      <c r="H26" s="10">
        <v>0</v>
      </c>
      <c r="I26" s="11">
        <f t="shared" si="3"/>
        <v>66.67</v>
      </c>
      <c r="J26" s="5"/>
    </row>
    <row r="27" spans="1:10">
      <c r="A27" s="25"/>
      <c r="B27" s="25"/>
      <c r="C27" s="25"/>
      <c r="D27" s="25"/>
      <c r="E27" s="25"/>
      <c r="F27" s="25"/>
      <c r="G27" s="25"/>
      <c r="H27" s="25"/>
      <c r="I27" s="25"/>
      <c r="J27" s="26"/>
    </row>
    <row r="28" spans="1:10" ht="27" customHeight="1">
      <c r="A28" s="27" t="s">
        <v>40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0" ht="30">
      <c r="A29" s="5" t="s">
        <v>18</v>
      </c>
      <c r="B29" s="4" t="s">
        <v>1</v>
      </c>
      <c r="C29" s="4" t="s">
        <v>9</v>
      </c>
      <c r="D29" s="2" t="s">
        <v>7</v>
      </c>
      <c r="E29" s="4" t="s">
        <v>2</v>
      </c>
      <c r="F29" s="4" t="s">
        <v>3</v>
      </c>
      <c r="G29" s="2" t="s">
        <v>4</v>
      </c>
      <c r="H29" s="2" t="s">
        <v>5</v>
      </c>
      <c r="I29" s="2" t="s">
        <v>6</v>
      </c>
      <c r="J29" s="16" t="s">
        <v>19</v>
      </c>
    </row>
    <row r="30" spans="1:10">
      <c r="A30" s="5">
        <v>1</v>
      </c>
      <c r="B30" s="8" t="s">
        <v>41</v>
      </c>
      <c r="C30" s="8" t="s">
        <v>34</v>
      </c>
      <c r="D30" s="9">
        <f>10.83+11.51</f>
        <v>22.34</v>
      </c>
      <c r="E30" s="9">
        <v>4</v>
      </c>
      <c r="F30" s="9">
        <v>4</v>
      </c>
      <c r="G30" s="10">
        <v>0</v>
      </c>
      <c r="H30" s="10">
        <v>0</v>
      </c>
      <c r="I30" s="11">
        <f>SUM(D30:H30)</f>
        <v>30.34</v>
      </c>
      <c r="J30" s="5" t="s">
        <v>54</v>
      </c>
    </row>
    <row r="31" spans="1:10">
      <c r="A31" s="25"/>
      <c r="B31" s="25"/>
      <c r="C31" s="25"/>
      <c r="D31" s="25"/>
      <c r="E31" s="25"/>
      <c r="F31" s="25"/>
      <c r="G31" s="25"/>
      <c r="H31" s="25"/>
      <c r="I31" s="25"/>
      <c r="J31" s="26"/>
    </row>
    <row r="32" spans="1:10" ht="27" customHeight="1">
      <c r="A32" s="27" t="s">
        <v>10</v>
      </c>
      <c r="B32" s="27"/>
      <c r="C32" s="27"/>
      <c r="D32" s="27"/>
      <c r="E32" s="27"/>
      <c r="F32" s="27"/>
      <c r="G32" s="27"/>
      <c r="H32" s="27"/>
      <c r="I32" s="27"/>
      <c r="J32" s="28"/>
    </row>
    <row r="33" spans="1:10" ht="30">
      <c r="A33" s="5" t="s">
        <v>18</v>
      </c>
      <c r="B33" s="4" t="s">
        <v>1</v>
      </c>
      <c r="C33" s="4" t="s">
        <v>9</v>
      </c>
      <c r="D33" s="2" t="s">
        <v>7</v>
      </c>
      <c r="E33" s="4" t="s">
        <v>2</v>
      </c>
      <c r="F33" s="4" t="s">
        <v>3</v>
      </c>
      <c r="G33" s="2" t="s">
        <v>4</v>
      </c>
      <c r="H33" s="2" t="s">
        <v>5</v>
      </c>
      <c r="I33" s="2" t="s">
        <v>6</v>
      </c>
      <c r="J33" s="16" t="s">
        <v>19</v>
      </c>
    </row>
    <row r="34" spans="1:10">
      <c r="A34" s="5">
        <v>1</v>
      </c>
      <c r="B34" s="19" t="s">
        <v>45</v>
      </c>
      <c r="C34" s="8" t="s">
        <v>34</v>
      </c>
      <c r="D34" s="6">
        <f>24.58+31.46</f>
        <v>56.04</v>
      </c>
      <c r="E34" s="7">
        <v>4</v>
      </c>
      <c r="F34" s="7">
        <v>0</v>
      </c>
      <c r="G34" s="7">
        <v>0</v>
      </c>
      <c r="H34" s="7">
        <v>4</v>
      </c>
      <c r="I34" s="6">
        <f t="shared" ref="I34:I36" si="4">SUM(D34:H34)</f>
        <v>64.039999999999992</v>
      </c>
      <c r="J34" s="5" t="s">
        <v>54</v>
      </c>
    </row>
    <row r="35" spans="1:10">
      <c r="A35" s="5">
        <v>2</v>
      </c>
      <c r="B35" s="19" t="s">
        <v>47</v>
      </c>
      <c r="C35" s="8" t="s">
        <v>34</v>
      </c>
      <c r="D35" s="6">
        <f>28.54+13.16</f>
        <v>41.7</v>
      </c>
      <c r="E35" s="17">
        <v>4</v>
      </c>
      <c r="F35" s="7">
        <v>8</v>
      </c>
      <c r="G35" s="7">
        <v>0</v>
      </c>
      <c r="H35" s="7">
        <v>0</v>
      </c>
      <c r="I35" s="6">
        <f>SUM(D35:H35)</f>
        <v>53.7</v>
      </c>
      <c r="J35" s="5" t="s">
        <v>53</v>
      </c>
    </row>
    <row r="36" spans="1:10">
      <c r="A36" s="5">
        <v>3</v>
      </c>
      <c r="B36" s="19" t="s">
        <v>46</v>
      </c>
      <c r="C36" s="8" t="s">
        <v>34</v>
      </c>
      <c r="D36" s="6">
        <f>22.7+19.74</f>
        <v>42.44</v>
      </c>
      <c r="E36" s="7">
        <v>4</v>
      </c>
      <c r="F36" s="7">
        <v>4</v>
      </c>
      <c r="G36" s="7">
        <v>0</v>
      </c>
      <c r="H36" s="7">
        <v>0</v>
      </c>
      <c r="I36" s="6">
        <f t="shared" si="4"/>
        <v>50.44</v>
      </c>
      <c r="J36" s="5" t="s">
        <v>54</v>
      </c>
    </row>
    <row r="37" spans="1:10">
      <c r="A37" s="25"/>
      <c r="B37" s="25"/>
      <c r="C37" s="25"/>
      <c r="D37" s="25"/>
      <c r="E37" s="25"/>
      <c r="F37" s="25"/>
      <c r="G37" s="25"/>
      <c r="H37" s="25"/>
      <c r="I37" s="25"/>
      <c r="J37" s="26"/>
    </row>
    <row r="38" spans="1:10" ht="27" customHeight="1">
      <c r="A38" s="27" t="s">
        <v>11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0">
      <c r="A39" s="5" t="s">
        <v>18</v>
      </c>
      <c r="B39" s="4" t="s">
        <v>1</v>
      </c>
      <c r="C39" s="4" t="s">
        <v>9</v>
      </c>
      <c r="D39" s="2" t="s">
        <v>7</v>
      </c>
      <c r="E39" s="4" t="s">
        <v>2</v>
      </c>
      <c r="F39" s="4" t="s">
        <v>3</v>
      </c>
      <c r="G39" s="2" t="s">
        <v>4</v>
      </c>
      <c r="H39" s="2" t="s">
        <v>5</v>
      </c>
      <c r="I39" s="2" t="s">
        <v>6</v>
      </c>
      <c r="J39" s="16" t="s">
        <v>19</v>
      </c>
    </row>
    <row r="40" spans="1:10">
      <c r="A40" s="5">
        <v>1</v>
      </c>
      <c r="B40" s="19" t="s">
        <v>48</v>
      </c>
      <c r="C40" s="8" t="s">
        <v>34</v>
      </c>
      <c r="D40" s="6">
        <f>19.58+20.56</f>
        <v>40.14</v>
      </c>
      <c r="E40" s="7">
        <v>0</v>
      </c>
      <c r="F40" s="7">
        <v>0</v>
      </c>
      <c r="G40" s="7">
        <v>0</v>
      </c>
      <c r="H40" s="7">
        <v>0</v>
      </c>
      <c r="I40" s="6">
        <f>SUM(D40:H40)</f>
        <v>40.14</v>
      </c>
      <c r="J40" s="5" t="s">
        <v>54</v>
      </c>
    </row>
  </sheetData>
  <mergeCells count="10">
    <mergeCell ref="A31:J31"/>
    <mergeCell ref="A37:J37"/>
    <mergeCell ref="A38:J38"/>
    <mergeCell ref="A32:J32"/>
    <mergeCell ref="A28:J28"/>
    <mergeCell ref="A1:J1"/>
    <mergeCell ref="A2:J2"/>
    <mergeCell ref="A15:J15"/>
    <mergeCell ref="A16:J16"/>
    <mergeCell ref="A27:J27"/>
  </mergeCells>
  <pageMargins left="0.38" right="0.4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2024-04-22T08:12:03Z</cp:lastPrinted>
  <dcterms:created xsi:type="dcterms:W3CDTF">2017-05-04T05:45:45Z</dcterms:created>
  <dcterms:modified xsi:type="dcterms:W3CDTF">2024-04-22T11:13:12Z</dcterms:modified>
</cp:coreProperties>
</file>